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0" windowWidth="14370" windowHeight="12780" tabRatio="714" firstSheet="1" activeTab="3"/>
  </bookViews>
  <sheets>
    <sheet name="Pkt" sheetId="1" state="hidden" r:id="rId1"/>
    <sheet name="Igrzyska Dzieci" sheetId="2" r:id="rId2"/>
    <sheet name="Igrzyska Młodzieży Szkolnej" sheetId="3" r:id="rId3"/>
    <sheet name="Licealiada" sheetId="4" r:id="rId4"/>
    <sheet name="Plan startu" sheetId="5" r:id="rId5"/>
  </sheets>
  <definedNames>
    <definedName name="_xlnm.Print_Area" localSheetId="1">'Igrzyska Dzieci'!$A$1:$AJ$33</definedName>
    <definedName name="_xlnm.Print_Area" localSheetId="2">'Igrzyska Młodzieży Szkolnej'!$A$1:$AM$38</definedName>
    <definedName name="_xlnm.Print_Area" localSheetId="3">'Licealiada'!$A$1:$AA$34</definedName>
    <definedName name="_xlnm.Print_Area" localSheetId="4">'Plan startu'!$A$5:$AF$53</definedName>
    <definedName name="OLE_LINK1" localSheetId="1">'Igrzyska Dzieci'!#REF!</definedName>
    <definedName name="OLE_LINK1" localSheetId="2">'Igrzyska Młodzieży Szkolnej'!$B$11</definedName>
    <definedName name="OLE_LINK1" localSheetId="3">'Licealiada'!#REF!</definedName>
    <definedName name="OLE_LINK1" localSheetId="4">'Plan startu'!#REF!</definedName>
    <definedName name="OLE_LINK111" localSheetId="1">'Igrzyska Dzieci'!#REF!</definedName>
    <definedName name="OLE_LINK111" localSheetId="2">'Igrzyska Młodzieży Szkolnej'!#REF!</definedName>
    <definedName name="OLE_LINK111" localSheetId="3">'Licealiada'!#REF!</definedName>
    <definedName name="OLE_LINK111" localSheetId="4">'Plan startu'!#REF!</definedName>
  </definedNames>
  <calcPr fullCalcOnLoad="1"/>
</workbook>
</file>

<file path=xl/sharedStrings.xml><?xml version="1.0" encoding="utf-8"?>
<sst xmlns="http://schemas.openxmlformats.org/spreadsheetml/2006/main" count="600" uniqueCount="126">
  <si>
    <t>Pływanie</t>
  </si>
  <si>
    <t>Razem</t>
  </si>
  <si>
    <t>Piłka ręczna</t>
  </si>
  <si>
    <t>ZST</t>
  </si>
  <si>
    <t>ZS 6</t>
  </si>
  <si>
    <t>I LO</t>
  </si>
  <si>
    <t>III LO</t>
  </si>
  <si>
    <t>IV LO</t>
  </si>
  <si>
    <t>II LO</t>
  </si>
  <si>
    <t>ZS 4</t>
  </si>
  <si>
    <t>SZKOŁY PODSTAWOWE</t>
  </si>
  <si>
    <t>Szachy</t>
  </si>
  <si>
    <t>SP 2</t>
  </si>
  <si>
    <t>SP 4</t>
  </si>
  <si>
    <t>SP 5</t>
  </si>
  <si>
    <t>SP 6</t>
  </si>
  <si>
    <t>SP 7</t>
  </si>
  <si>
    <t>SP 9</t>
  </si>
  <si>
    <t>SP 10</t>
  </si>
  <si>
    <t>SP 11</t>
  </si>
  <si>
    <t>Czwartki LA</t>
  </si>
  <si>
    <t>Lp.</t>
  </si>
  <si>
    <t>Łączna liczba punktów</t>
  </si>
  <si>
    <t>X</t>
  </si>
  <si>
    <t>SZKOŁA</t>
  </si>
  <si>
    <t>Liczba punktów 
za finały wojewódzkie</t>
  </si>
  <si>
    <t>Szkoła</t>
  </si>
  <si>
    <t>ZSSS</t>
  </si>
  <si>
    <t>ZS CKR</t>
  </si>
  <si>
    <t>Miejsce zajęte 
w MRS</t>
  </si>
  <si>
    <t>ZDZ</t>
  </si>
  <si>
    <t>Piłka nożna</t>
  </si>
  <si>
    <t>Czwórbój LA</t>
  </si>
  <si>
    <t>Unihokej</t>
  </si>
  <si>
    <t>Tenis stołowy</t>
  </si>
  <si>
    <t>Halowe zawody LA</t>
  </si>
  <si>
    <t>Koszykówka</t>
  </si>
  <si>
    <t>Badminton</t>
  </si>
  <si>
    <t>dz.</t>
  </si>
  <si>
    <t>ch.</t>
  </si>
  <si>
    <t>Razem starty</t>
  </si>
  <si>
    <t xml:space="preserve">Unihokej </t>
  </si>
  <si>
    <t>Środki finansowe łącznie</t>
  </si>
  <si>
    <r>
      <rPr>
        <b/>
        <sz val="10"/>
        <rFont val="Times New Roman"/>
        <family val="1"/>
      </rPr>
      <t>Uwagi</t>
    </r>
    <r>
      <rPr>
        <sz val="10"/>
        <rFont val="Times New Roman"/>
        <family val="1"/>
      </rPr>
      <t xml:space="preserve">
(w tym liczba awansów)</t>
    </r>
  </si>
  <si>
    <t xml:space="preserve">Liczba zawodów, 
w których szkoła uczestniczyła  </t>
  </si>
  <si>
    <t>dz./ch.</t>
  </si>
  <si>
    <r>
      <t xml:space="preserve">Uwagi </t>
    </r>
    <r>
      <rPr>
        <sz val="10"/>
        <rFont val="Times New Roman"/>
        <family val="1"/>
      </rPr>
      <t>(</t>
    </r>
    <r>
      <rPr>
        <sz val="8"/>
        <rFont val="Times New Roman"/>
        <family val="1"/>
      </rPr>
      <t>w tym liczba startujących suwalskich szkół)</t>
    </r>
  </si>
  <si>
    <r>
      <t xml:space="preserve">Uwagi 
</t>
    </r>
    <r>
      <rPr>
        <sz val="10"/>
        <rFont val="Times New Roman"/>
        <family val="1"/>
      </rPr>
      <t>(w tym liczba startujących suwalskich szkół)</t>
    </r>
  </si>
  <si>
    <t>w MRS</t>
  </si>
  <si>
    <t>w WRS</t>
  </si>
  <si>
    <t xml:space="preserve">Liczba punktów
z zawodów </t>
  </si>
  <si>
    <t>Tabela nr 2. Zestawienie wyników i należnych środków finansowych</t>
  </si>
  <si>
    <t>Za miejsce 
w klasyfikacji generalnej</t>
  </si>
  <si>
    <t>PG</t>
  </si>
  <si>
    <t xml:space="preserve">N SP </t>
  </si>
  <si>
    <t>Środki finansowe 
po zaokrągleniu do dziesiątek złotych i nie niższe niż 100 zł</t>
  </si>
  <si>
    <t>Piłka siatkowa</t>
  </si>
  <si>
    <r>
      <t xml:space="preserve">Uwagi </t>
    </r>
    <r>
      <rPr>
        <sz val="9"/>
        <rFont val="Times New Roman"/>
        <family val="1"/>
      </rPr>
      <t>(w tym liczba suwalskich szkół)</t>
    </r>
  </si>
  <si>
    <t xml:space="preserve">Pływanie </t>
  </si>
  <si>
    <t>Test Coopera</t>
  </si>
  <si>
    <t>Szachy klas I-III</t>
  </si>
  <si>
    <t>Mała klasyfikacja MRS</t>
  </si>
  <si>
    <t>Liczba punktów 
za medale w finałach ogólnopolskich</t>
  </si>
  <si>
    <t>Punkty za największą liczbę startów</t>
  </si>
  <si>
    <t xml:space="preserve">VII LO </t>
  </si>
  <si>
    <t>dz/ch</t>
  </si>
  <si>
    <t>Łaczna liczba punktów w MRS (WRS+finały)</t>
  </si>
  <si>
    <t>Łączna liczba punktów (klasyfikacja generalna)</t>
  </si>
  <si>
    <t>Mała klasyfikacja MRS (podstawowa)</t>
  </si>
  <si>
    <t>Miejsce w klasyfikacji generalnej szkół</t>
  </si>
  <si>
    <t xml:space="preserve"> LO ZDZ</t>
  </si>
  <si>
    <t>Pływanie klas III</t>
  </si>
  <si>
    <t>Halowa piłka nożna chłopców</t>
  </si>
  <si>
    <t>Piłka  nożna</t>
  </si>
  <si>
    <t>RAZEM</t>
  </si>
  <si>
    <t>Halowe  Zawody Lekkatletyczne dla klas III</t>
  </si>
  <si>
    <t>VII LO</t>
  </si>
  <si>
    <t>SPN</t>
  </si>
  <si>
    <t>Mikołajkowy Turniej w piłce nożnej chłopców (futsal)</t>
  </si>
  <si>
    <t>Trójbój LA</t>
  </si>
  <si>
    <t>IGRZYSKA DZIECI</t>
  </si>
  <si>
    <t>IGRZYSKA MŁODZIEŻY SZKOLNEJ</t>
  </si>
  <si>
    <t>LICEALIADA</t>
  </si>
  <si>
    <t>Łączna kwota</t>
  </si>
  <si>
    <t>SP im. M.K.</t>
  </si>
  <si>
    <t>Test sprawnościowy</t>
  </si>
  <si>
    <t>Wiosenne Zawody w LA</t>
  </si>
  <si>
    <t>Plan startu</t>
  </si>
  <si>
    <t>ZS2/SP 9</t>
  </si>
  <si>
    <t xml:space="preserve">SP 10 </t>
  </si>
  <si>
    <t>Punkty MRS za start w suwalskich zawodach</t>
  </si>
  <si>
    <t xml:space="preserve"> Punkty MRS za start w suwalskich zawodach</t>
  </si>
  <si>
    <t>Udział szkół w finałach wojewódzkich</t>
  </si>
  <si>
    <t>Plan startu szkół w zawodach zaliczanych do MRS</t>
  </si>
  <si>
    <t>II liga</t>
  </si>
  <si>
    <t>I liga</t>
  </si>
  <si>
    <t>Igrzyska Młodzieży Szkolnej</t>
  </si>
  <si>
    <t>FG</t>
  </si>
  <si>
    <t xml:space="preserve"> Igrzyska w lekkiej atletyce</t>
  </si>
  <si>
    <t>Halowe Zawody Lekkoatletyczne klas III</t>
  </si>
  <si>
    <t>Liga Lekkoatletyczna</t>
  </si>
  <si>
    <t>Halowe zawody lekkoatletyczne</t>
  </si>
  <si>
    <t>Suwalska Rywalizacja Rowerowa</t>
  </si>
  <si>
    <t>Sztafety</t>
  </si>
  <si>
    <t>Jesienne Zawody w LA</t>
  </si>
  <si>
    <t>Koszykówka 3x3</t>
  </si>
  <si>
    <t>Jesienne zawody LA</t>
  </si>
  <si>
    <t>Halowe  Zawody Lekkatletyczne</t>
  </si>
  <si>
    <t>dz..ch.</t>
  </si>
  <si>
    <t>Koszykówka 
3x3</t>
  </si>
  <si>
    <t>Sztafetowe biegi przełajowe</t>
  </si>
  <si>
    <t>Drużynowe biegi przełajowe</t>
  </si>
  <si>
    <t>Biegi na orientację</t>
  </si>
  <si>
    <t>Koszykówka
3x3</t>
  </si>
  <si>
    <t xml:space="preserve"> Tenis stołowy</t>
  </si>
  <si>
    <t>Futsal</t>
  </si>
  <si>
    <t>Halowa piłka nożna</t>
  </si>
  <si>
    <t>Liga LA</t>
  </si>
  <si>
    <t>Łyżwiarstwo szybkie</t>
  </si>
  <si>
    <t>Drużynowe Biegi Przełajowe</t>
  </si>
  <si>
    <t>Czwórbój</t>
  </si>
  <si>
    <t>Wiosenne zawody LA</t>
  </si>
  <si>
    <t>Piłka siatkowa - plażowa</t>
  </si>
  <si>
    <t>Igrzyska IMS</t>
  </si>
  <si>
    <t>Igrzyska w LA</t>
  </si>
  <si>
    <t>Srebrne muszkiety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</si>
</sst>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_ ;[Red]\-#,##0.00\ "/>
    <numFmt numFmtId="170" formatCode="0.000"/>
    <numFmt numFmtId="171" formatCode="#,##0_ ;[Red]\-#,##0\ "/>
    <numFmt numFmtId="172" formatCode="#,##0.0_ ;[Red]\-#,##0.0\ 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#,##0.000_ ;[Red]\-#,##0.000\ "/>
    <numFmt numFmtId="179" formatCode="#,##0.0000_ ;[Red]\-#,##0.0000\ "/>
    <numFmt numFmtId="180" formatCode="0.00000000"/>
  </numFmts>
  <fonts count="8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rgb="FFFF0000"/>
      <name val="Times New Roman"/>
      <family val="1"/>
    </font>
    <font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1" fillId="0" borderId="0" xfId="0" applyFont="1" applyFill="1" applyAlignment="1">
      <alignment textRotation="90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textRotation="90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textRotation="90" wrapText="1"/>
      <protection/>
    </xf>
    <xf numFmtId="0" fontId="0" fillId="0" borderId="0" xfId="52" applyAlignment="1">
      <alignment horizontal="center"/>
      <protection/>
    </xf>
    <xf numFmtId="0" fontId="1" fillId="0" borderId="0" xfId="52" applyFont="1" applyAlignment="1">
      <alignment textRotation="90" wrapText="1"/>
      <protection/>
    </xf>
    <xf numFmtId="0" fontId="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52" applyFont="1">
      <alignment/>
      <protection/>
    </xf>
    <xf numFmtId="0" fontId="5" fillId="0" borderId="0" xfId="52" applyFont="1" applyBorder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9" fontId="20" fillId="33" borderId="10" xfId="0" applyNumberFormat="1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169" fontId="7" fillId="33" borderId="20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69" fontId="21" fillId="0" borderId="2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9" fontId="7" fillId="0" borderId="22" xfId="0" applyNumberFormat="1" applyFont="1" applyFill="1" applyBorder="1" applyAlignment="1">
      <alignment horizontal="right" vertical="center"/>
    </xf>
    <xf numFmtId="1" fontId="7" fillId="0" borderId="22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0" fillId="36" borderId="13" xfId="0" applyFont="1" applyFill="1" applyBorder="1" applyAlignment="1">
      <alignment horizontal="center" vertical="center" wrapText="1"/>
    </xf>
    <xf numFmtId="169" fontId="21" fillId="36" borderId="10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52" applyFill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171" fontId="7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vertical="center" wrapText="1"/>
    </xf>
    <xf numFmtId="171" fontId="7" fillId="0" borderId="2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top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0" xfId="52" applyFont="1" applyFill="1" applyBorder="1" applyAlignment="1">
      <alignment horizontal="center"/>
      <protection/>
    </xf>
    <xf numFmtId="0" fontId="20" fillId="0" borderId="33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169" fontId="21" fillId="0" borderId="35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vertical="top" wrapText="1"/>
    </xf>
    <xf numFmtId="0" fontId="4" fillId="38" borderId="10" xfId="0" applyFont="1" applyFill="1" applyBorder="1" applyAlignment="1">
      <alignment horizontal="left" vertical="top" wrapText="1"/>
    </xf>
    <xf numFmtId="1" fontId="1" fillId="0" borderId="0" xfId="0" applyNumberFormat="1" applyFont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4" fontId="20" fillId="33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71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9" fontId="11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0" fontId="71" fillId="0" borderId="0" xfId="0" applyFont="1" applyFill="1" applyAlignment="1">
      <alignment/>
    </xf>
    <xf numFmtId="0" fontId="20" fillId="0" borderId="30" xfId="0" applyFont="1" applyFill="1" applyBorder="1" applyAlignment="1">
      <alignment horizontal="center" vertical="top" wrapText="1"/>
    </xf>
    <xf numFmtId="0" fontId="20" fillId="0" borderId="36" xfId="0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top" wrapText="1"/>
    </xf>
    <xf numFmtId="169" fontId="20" fillId="0" borderId="10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vertical="center" wrapText="1"/>
    </xf>
    <xf numFmtId="169" fontId="21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center" vertical="top" wrapText="1"/>
    </xf>
    <xf numFmtId="169" fontId="21" fillId="0" borderId="11" xfId="0" applyNumberFormat="1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69" fontId="21" fillId="0" borderId="42" xfId="0" applyNumberFormat="1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69" fontId="21" fillId="0" borderId="44" xfId="0" applyNumberFormat="1" applyFont="1" applyFill="1" applyBorder="1" applyAlignment="1">
      <alignment horizontal="right" vertical="center" wrapText="1"/>
    </xf>
    <xf numFmtId="0" fontId="20" fillId="0" borderId="46" xfId="0" applyFont="1" applyFill="1" applyBorder="1" applyAlignment="1">
      <alignment horizontal="center" vertical="center" wrapText="1"/>
    </xf>
    <xf numFmtId="169" fontId="20" fillId="0" borderId="21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1" fontId="1" fillId="33" borderId="4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7" fillId="39" borderId="13" xfId="0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" fontId="7" fillId="0" borderId="50" xfId="0" applyNumberFormat="1" applyFont="1" applyFill="1" applyBorder="1" applyAlignment="1">
      <alignment horizontal="right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 wrapText="1"/>
    </xf>
    <xf numFmtId="1" fontId="20" fillId="0" borderId="52" xfId="0" applyNumberFormat="1" applyFont="1" applyFill="1" applyBorder="1" applyAlignment="1">
      <alignment horizont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1" fontId="20" fillId="0" borderId="55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vertical="center" wrapText="1"/>
    </xf>
    <xf numFmtId="4" fontId="21" fillId="0" borderId="26" xfId="0" applyNumberFormat="1" applyFont="1" applyFill="1" applyBorder="1" applyAlignment="1">
      <alignment horizontal="right" vertical="center" wrapText="1"/>
    </xf>
    <xf numFmtId="4" fontId="21" fillId="0" borderId="54" xfId="0" applyNumberFormat="1" applyFont="1" applyFill="1" applyBorder="1" applyAlignment="1">
      <alignment horizontal="right" vertical="center" wrapText="1"/>
    </xf>
    <xf numFmtId="4" fontId="20" fillId="0" borderId="29" xfId="0" applyNumberFormat="1" applyFont="1" applyFill="1" applyBorder="1" applyAlignment="1">
      <alignment horizontal="right" vertical="center" wrapText="1"/>
    </xf>
    <xf numFmtId="4" fontId="20" fillId="0" borderId="56" xfId="0" applyNumberFormat="1" applyFont="1" applyFill="1" applyBorder="1" applyAlignment="1">
      <alignment horizontal="right" vertical="center" wrapText="1"/>
    </xf>
    <xf numFmtId="1" fontId="20" fillId="0" borderId="13" xfId="0" applyNumberFormat="1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1" fontId="20" fillId="0" borderId="50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4" fontId="21" fillId="0" borderId="57" xfId="0" applyNumberFormat="1" applyFont="1" applyFill="1" applyBorder="1" applyAlignment="1">
      <alignment horizontal="right" vertical="center" wrapText="1"/>
    </xf>
    <xf numFmtId="1" fontId="20" fillId="0" borderId="44" xfId="0" applyNumberFormat="1" applyFont="1" applyFill="1" applyBorder="1" applyAlignment="1">
      <alignment horizontal="center" wrapText="1"/>
    </xf>
    <xf numFmtId="1" fontId="7" fillId="0" borderId="34" xfId="0" applyNumberFormat="1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vertical="center" wrapText="1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horizontal="right" vertical="center" wrapText="1"/>
    </xf>
    <xf numFmtId="4" fontId="21" fillId="0" borderId="58" xfId="0" applyNumberFormat="1" applyFont="1" applyFill="1" applyBorder="1" applyAlignment="1">
      <alignment horizontal="right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1" fontId="20" fillId="0" borderId="17" xfId="0" applyNumberFormat="1" applyFont="1" applyFill="1" applyBorder="1" applyAlignment="1">
      <alignment horizontal="center" wrapText="1"/>
    </xf>
    <xf numFmtId="1" fontId="7" fillId="0" borderId="19" xfId="0" applyNumberFormat="1" applyFont="1" applyFill="1" applyBorder="1" applyAlignment="1">
      <alignment horizontal="center" wrapText="1"/>
    </xf>
    <xf numFmtId="1" fontId="20" fillId="0" borderId="56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 wrapText="1"/>
    </xf>
    <xf numFmtId="4" fontId="11" fillId="4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1" fillId="41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36" borderId="0" xfId="0" applyFont="1" applyFill="1" applyBorder="1" applyAlignment="1">
      <alignment/>
    </xf>
    <xf numFmtId="4" fontId="21" fillId="0" borderId="48" xfId="0" applyNumberFormat="1" applyFont="1" applyFill="1" applyBorder="1" applyAlignment="1">
      <alignment horizontal="center" vertical="center" wrapText="1"/>
    </xf>
    <xf numFmtId="4" fontId="20" fillId="0" borderId="34" xfId="0" applyNumberFormat="1" applyFont="1" applyFill="1" applyBorder="1" applyAlignment="1">
      <alignment horizontal="right" vertical="center" wrapText="1"/>
    </xf>
    <xf numFmtId="4" fontId="22" fillId="33" borderId="49" xfId="0" applyNumberFormat="1" applyFont="1" applyFill="1" applyBorder="1" applyAlignment="1">
      <alignment horizontal="right" vertical="center" wrapText="1"/>
    </xf>
    <xf numFmtId="169" fontId="22" fillId="33" borderId="10" xfId="0" applyNumberFormat="1" applyFont="1" applyFill="1" applyBorder="1" applyAlignment="1">
      <alignment horizontal="right" vertical="center" wrapText="1"/>
    </xf>
    <xf numFmtId="169" fontId="22" fillId="33" borderId="21" xfId="0" applyNumberFormat="1" applyFont="1" applyFill="1" applyBorder="1" applyAlignment="1">
      <alignment horizontal="right" vertical="center" wrapText="1"/>
    </xf>
    <xf numFmtId="0" fontId="0" fillId="0" borderId="0" xfId="52" applyAlignment="1">
      <alignment horizontal="center" vertical="center"/>
      <protection/>
    </xf>
    <xf numFmtId="0" fontId="11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top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top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0" fontId="10" fillId="0" borderId="0" xfId="52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1" fontId="11" fillId="0" borderId="4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0" fillId="40" borderId="0" xfId="0" applyFill="1" applyAlignment="1">
      <alignment/>
    </xf>
    <xf numFmtId="0" fontId="11" fillId="33" borderId="47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" fillId="0" borderId="48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48" xfId="52" applyFont="1" applyFill="1" applyBorder="1" applyAlignment="1">
      <alignment horizontal="center" vertical="center" wrapText="1"/>
      <protection/>
    </xf>
    <xf numFmtId="0" fontId="16" fillId="0" borderId="4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1" fillId="0" borderId="48" xfId="52" applyFont="1" applyFill="1" applyBorder="1" applyAlignment="1">
      <alignment horizontal="center" vertical="top" wrapText="1"/>
      <protection/>
    </xf>
    <xf numFmtId="0" fontId="1" fillId="0" borderId="48" xfId="52" applyFont="1" applyFill="1" applyBorder="1" applyAlignment="1">
      <alignment horizontal="center" wrapText="1"/>
      <protection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11" fillId="0" borderId="48" xfId="52" applyFont="1" applyFill="1" applyBorder="1" applyAlignment="1">
      <alignment horizontal="center" vertical="top" wrapText="1"/>
      <protection/>
    </xf>
    <xf numFmtId="0" fontId="11" fillId="0" borderId="4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 wrapText="1"/>
    </xf>
    <xf numFmtId="0" fontId="9" fillId="0" borderId="48" xfId="52" applyFont="1" applyFill="1" applyBorder="1" applyAlignment="1">
      <alignment horizontal="center" vertical="center" wrapText="1"/>
      <protection/>
    </xf>
    <xf numFmtId="0" fontId="10" fillId="0" borderId="48" xfId="0" applyFont="1" applyBorder="1" applyAlignment="1">
      <alignment horizontal="center" vertical="center"/>
    </xf>
    <xf numFmtId="0" fontId="10" fillId="33" borderId="48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/>
    </xf>
    <xf numFmtId="0" fontId="10" fillId="0" borderId="48" xfId="0" applyFont="1" applyBorder="1" applyAlignment="1">
      <alignment horizontal="center" vertical="center" wrapText="1"/>
    </xf>
    <xf numFmtId="0" fontId="1" fillId="0" borderId="48" xfId="52" applyFont="1" applyFill="1" applyBorder="1" applyAlignment="1">
      <alignment vertical="center" wrapText="1"/>
      <protection/>
    </xf>
    <xf numFmtId="0" fontId="10" fillId="0" borderId="48" xfId="0" applyFont="1" applyFill="1" applyBorder="1" applyAlignment="1">
      <alignment horizontal="center" vertical="center" wrapText="1"/>
    </xf>
    <xf numFmtId="0" fontId="10" fillId="0" borderId="48" xfId="52" applyFont="1" applyFill="1" applyBorder="1" applyAlignment="1">
      <alignment horizontal="center" vertical="top" wrapText="1"/>
      <protection/>
    </xf>
    <xf numFmtId="0" fontId="10" fillId="0" borderId="48" xfId="0" applyFont="1" applyBorder="1" applyAlignment="1">
      <alignment vertical="top" wrapText="1"/>
    </xf>
    <xf numFmtId="0" fontId="10" fillId="0" borderId="48" xfId="0" applyFont="1" applyFill="1" applyBorder="1" applyAlignment="1">
      <alignment vertical="top" wrapText="1"/>
    </xf>
    <xf numFmtId="0" fontId="77" fillId="0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vertical="top" wrapText="1"/>
    </xf>
    <xf numFmtId="0" fontId="78" fillId="0" borderId="48" xfId="52" applyFont="1" applyFill="1" applyBorder="1" applyAlignment="1">
      <alignment horizontal="center" vertical="center" wrapText="1"/>
      <protection/>
    </xf>
    <xf numFmtId="0" fontId="79" fillId="0" borderId="48" xfId="52" applyFont="1" applyFill="1" applyBorder="1" applyAlignment="1">
      <alignment horizontal="center" vertical="center" wrapText="1"/>
      <protection/>
    </xf>
    <xf numFmtId="0" fontId="78" fillId="0" borderId="48" xfId="52" applyFont="1" applyFill="1" applyBorder="1" applyAlignment="1">
      <alignment horizontal="center" vertical="top" wrapText="1"/>
      <protection/>
    </xf>
    <xf numFmtId="0" fontId="78" fillId="0" borderId="48" xfId="0" applyFont="1" applyFill="1" applyBorder="1" applyAlignment="1">
      <alignment horizontal="center" vertical="center" wrapText="1"/>
    </xf>
    <xf numFmtId="0" fontId="80" fillId="0" borderId="48" xfId="0" applyFont="1" applyFill="1" applyBorder="1" applyAlignment="1">
      <alignment horizontal="center" vertical="center" wrapText="1"/>
    </xf>
    <xf numFmtId="0" fontId="81" fillId="0" borderId="48" xfId="0" applyFont="1" applyFill="1" applyBorder="1" applyAlignment="1">
      <alignment vertical="center" wrapText="1"/>
    </xf>
    <xf numFmtId="0" fontId="82" fillId="42" borderId="48" xfId="0" applyFont="1" applyFill="1" applyBorder="1" applyAlignment="1">
      <alignment horizontal="center" vertical="center" wrapText="1"/>
    </xf>
    <xf numFmtId="1" fontId="79" fillId="0" borderId="48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vertical="top" wrapText="1"/>
    </xf>
    <xf numFmtId="0" fontId="6" fillId="40" borderId="48" xfId="0" applyFont="1" applyFill="1" applyBorder="1" applyAlignment="1">
      <alignment horizontal="center" vertical="center"/>
    </xf>
    <xf numFmtId="0" fontId="11" fillId="0" borderId="63" xfId="52" applyFont="1" applyFill="1" applyBorder="1" applyAlignment="1">
      <alignment horizontal="center" vertical="center" wrapText="1"/>
      <protection/>
    </xf>
    <xf numFmtId="0" fontId="17" fillId="0" borderId="48" xfId="0" applyFont="1" applyFill="1" applyBorder="1" applyAlignment="1">
      <alignment horizontal="center" vertical="center" wrapText="1"/>
    </xf>
    <xf numFmtId="0" fontId="0" fillId="0" borderId="0" xfId="52" applyFont="1">
      <alignment/>
      <protection/>
    </xf>
    <xf numFmtId="0" fontId="0" fillId="0" borderId="0" xfId="52" applyFont="1" applyFill="1">
      <alignment/>
      <protection/>
    </xf>
    <xf numFmtId="0" fontId="78" fillId="0" borderId="48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6" fillId="0" borderId="48" xfId="52" applyFont="1" applyFill="1" applyBorder="1" applyAlignment="1">
      <alignment horizontal="center" vertical="center"/>
      <protection/>
    </xf>
    <xf numFmtId="0" fontId="80" fillId="0" borderId="48" xfId="0" applyFont="1" applyFill="1" applyBorder="1" applyAlignment="1">
      <alignment horizontal="center" vertical="center" wrapText="1"/>
    </xf>
    <xf numFmtId="0" fontId="11" fillId="40" borderId="48" xfId="0" applyFont="1" applyFill="1" applyBorder="1" applyAlignment="1">
      <alignment horizontal="center" vertical="center" wrapText="1"/>
    </xf>
    <xf numFmtId="0" fontId="11" fillId="40" borderId="48" xfId="0" applyFont="1" applyFill="1" applyBorder="1" applyAlignment="1">
      <alignment horizontal="center" vertical="center" wrapText="1"/>
    </xf>
    <xf numFmtId="0" fontId="11" fillId="42" borderId="48" xfId="0" applyFont="1" applyFill="1" applyBorder="1" applyAlignment="1">
      <alignment horizontal="center" vertical="center" wrapText="1"/>
    </xf>
    <xf numFmtId="0" fontId="1" fillId="0" borderId="48" xfId="52" applyFont="1" applyBorder="1" applyAlignment="1">
      <alignment horizontal="center"/>
      <protection/>
    </xf>
    <xf numFmtId="0" fontId="11" fillId="0" borderId="48" xfId="52" applyFont="1" applyBorder="1" applyAlignment="1">
      <alignment horizontal="center"/>
      <protection/>
    </xf>
    <xf numFmtId="0" fontId="9" fillId="41" borderId="48" xfId="52" applyFont="1" applyFill="1" applyBorder="1" applyAlignment="1">
      <alignment horizontal="center" vertical="center" wrapText="1"/>
      <protection/>
    </xf>
    <xf numFmtId="0" fontId="81" fillId="0" borderId="48" xfId="0" applyFont="1" applyFill="1" applyBorder="1" applyAlignment="1">
      <alignment horizontal="left" vertical="top" wrapText="1"/>
    </xf>
    <xf numFmtId="0" fontId="80" fillId="43" borderId="48" xfId="0" applyFont="1" applyFill="1" applyBorder="1" applyAlignment="1">
      <alignment horizontal="center" vertical="center" wrapText="1"/>
    </xf>
    <xf numFmtId="0" fontId="6" fillId="43" borderId="48" xfId="0" applyFont="1" applyFill="1" applyBorder="1" applyAlignment="1">
      <alignment horizontal="center" vertical="center" wrapText="1"/>
    </xf>
    <xf numFmtId="0" fontId="11" fillId="43" borderId="48" xfId="0" applyFont="1" applyFill="1" applyBorder="1" applyAlignment="1">
      <alignment horizontal="center" vertical="center" wrapText="1"/>
    </xf>
    <xf numFmtId="0" fontId="6" fillId="43" borderId="48" xfId="0" applyFont="1" applyFill="1" applyBorder="1" applyAlignment="1">
      <alignment horizontal="center" vertical="center"/>
    </xf>
    <xf numFmtId="0" fontId="11" fillId="43" borderId="48" xfId="52" applyFont="1" applyFill="1" applyBorder="1" applyAlignment="1">
      <alignment horizontal="center" vertical="center"/>
      <protection/>
    </xf>
    <xf numFmtId="0" fontId="11" fillId="43" borderId="48" xfId="52" applyFont="1" applyFill="1" applyBorder="1" applyAlignment="1">
      <alignment horizontal="center"/>
      <protection/>
    </xf>
    <xf numFmtId="0" fontId="5" fillId="42" borderId="48" xfId="52" applyFont="1" applyFill="1" applyBorder="1" applyAlignment="1">
      <alignment horizontal="center" vertical="center"/>
      <protection/>
    </xf>
    <xf numFmtId="0" fontId="23" fillId="42" borderId="48" xfId="0" applyFont="1" applyFill="1" applyBorder="1" applyAlignment="1">
      <alignment horizontal="center" vertical="center" wrapText="1"/>
    </xf>
    <xf numFmtId="0" fontId="16" fillId="40" borderId="48" xfId="0" applyFont="1" applyFill="1" applyBorder="1" applyAlignment="1">
      <alignment horizontal="center" vertical="center" wrapText="1"/>
    </xf>
    <xf numFmtId="0" fontId="79" fillId="0" borderId="48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1" fillId="0" borderId="48" xfId="52" applyFont="1" applyFill="1" applyBorder="1" applyAlignment="1">
      <alignment horizontal="center"/>
      <protection/>
    </xf>
    <xf numFmtId="0" fontId="1" fillId="0" borderId="6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0" fillId="0" borderId="48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 vertical="top" wrapText="1"/>
    </xf>
    <xf numFmtId="0" fontId="1" fillId="0" borderId="48" xfId="0" applyFont="1" applyBorder="1" applyAlignment="1">
      <alignment/>
    </xf>
    <xf numFmtId="0" fontId="1" fillId="41" borderId="48" xfId="52" applyFont="1" applyFill="1" applyBorder="1" applyAlignment="1">
      <alignment horizontal="center" vertical="center" wrapText="1"/>
      <protection/>
    </xf>
    <xf numFmtId="0" fontId="11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2" fontId="1" fillId="41" borderId="48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" fillId="41" borderId="48" xfId="52" applyFont="1" applyFill="1" applyBorder="1" applyAlignment="1">
      <alignment vertical="center" wrapText="1"/>
      <protection/>
    </xf>
    <xf numFmtId="0" fontId="1" fillId="41" borderId="48" xfId="52" applyFont="1" applyFill="1" applyBorder="1" applyAlignment="1">
      <alignment horizontal="center" vertical="center" wrapText="1"/>
      <protection/>
    </xf>
    <xf numFmtId="0" fontId="1" fillId="41" borderId="48" xfId="52" applyFont="1" applyFill="1" applyBorder="1" applyAlignment="1">
      <alignment horizontal="center" vertical="center" wrapText="1"/>
      <protection/>
    </xf>
    <xf numFmtId="0" fontId="11" fillId="40" borderId="48" xfId="0" applyFont="1" applyFill="1" applyBorder="1" applyAlignment="1">
      <alignment horizontal="center" vertical="center"/>
    </xf>
    <xf numFmtId="0" fontId="1" fillId="40" borderId="48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1" fillId="0" borderId="48" xfId="52" applyFont="1" applyFill="1" applyBorder="1" applyAlignment="1">
      <alignment horizontal="center" vertical="center" wrapText="1" shrinkToFit="1"/>
      <protection/>
    </xf>
    <xf numFmtId="0" fontId="1" fillId="0" borderId="48" xfId="0" applyFont="1" applyFill="1" applyBorder="1" applyAlignment="1">
      <alignment horizontal="center" vertical="center"/>
    </xf>
    <xf numFmtId="0" fontId="78" fillId="41" borderId="48" xfId="52" applyFont="1" applyFill="1" applyBorder="1" applyAlignment="1">
      <alignment horizontal="center" vertical="center" wrapText="1" shrinkToFit="1"/>
      <protection/>
    </xf>
    <xf numFmtId="0" fontId="77" fillId="0" borderId="48" xfId="0" applyFont="1" applyFill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/>
    </xf>
    <xf numFmtId="0" fontId="6" fillId="43" borderId="48" xfId="0" applyFont="1" applyFill="1" applyBorder="1" applyAlignment="1">
      <alignment horizontal="center" vertical="center" wrapText="1"/>
    </xf>
    <xf numFmtId="0" fontId="1" fillId="41" borderId="48" xfId="52" applyFont="1" applyFill="1" applyBorder="1" applyAlignment="1">
      <alignment horizontal="center" vertical="center" wrapText="1"/>
      <protection/>
    </xf>
    <xf numFmtId="0" fontId="80" fillId="40" borderId="48" xfId="0" applyFont="1" applyFill="1" applyBorder="1" applyAlignment="1">
      <alignment horizontal="center" vertical="center" wrapText="1"/>
    </xf>
    <xf numFmtId="0" fontId="6" fillId="40" borderId="48" xfId="0" applyFont="1" applyFill="1" applyBorder="1" applyAlignment="1">
      <alignment horizontal="center" vertical="center" wrapText="1"/>
    </xf>
    <xf numFmtId="0" fontId="6" fillId="43" borderId="48" xfId="0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center" vertical="center"/>
    </xf>
    <xf numFmtId="0" fontId="78" fillId="41" borderId="48" xfId="52" applyFont="1" applyFill="1" applyBorder="1" applyAlignment="1">
      <alignment horizontal="center" vertical="center" wrapText="1"/>
      <protection/>
    </xf>
    <xf numFmtId="0" fontId="16" fillId="40" borderId="48" xfId="0" applyFont="1" applyFill="1" applyBorder="1" applyAlignment="1">
      <alignment horizontal="center" vertical="center" wrapText="1"/>
    </xf>
    <xf numFmtId="0" fontId="78" fillId="0" borderId="48" xfId="52" applyFont="1" applyFill="1" applyBorder="1" applyAlignment="1">
      <alignment horizontal="center" vertical="center" wrapText="1"/>
      <protection/>
    </xf>
    <xf numFmtId="0" fontId="82" fillId="42" borderId="48" xfId="0" applyFont="1" applyFill="1" applyBorder="1" applyAlignment="1">
      <alignment horizontal="center" vertical="center" wrapText="1"/>
    </xf>
    <xf numFmtId="0" fontId="79" fillId="0" borderId="48" xfId="52" applyFont="1" applyFill="1" applyBorder="1" applyAlignment="1">
      <alignment horizontal="center" vertical="center" wrapText="1"/>
      <protection/>
    </xf>
    <xf numFmtId="0" fontId="6" fillId="43" borderId="6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8" fillId="41" borderId="64" xfId="52" applyFont="1" applyFill="1" applyBorder="1" applyAlignment="1">
      <alignment horizontal="center" vertical="center" wrapText="1"/>
      <protection/>
    </xf>
    <xf numFmtId="0" fontId="79" fillId="0" borderId="64" xfId="52" applyFont="1" applyFill="1" applyBorder="1" applyAlignment="1">
      <alignment horizontal="center" vertical="center" wrapText="1"/>
      <protection/>
    </xf>
    <xf numFmtId="0" fontId="78" fillId="0" borderId="64" xfId="52" applyFont="1" applyFill="1" applyBorder="1" applyAlignment="1">
      <alignment horizontal="center" vertical="center" wrapText="1"/>
      <protection/>
    </xf>
    <xf numFmtId="0" fontId="78" fillId="41" borderId="66" xfId="0" applyFont="1" applyFill="1" applyBorder="1" applyAlignment="1">
      <alignment horizontal="center" vertical="center" wrapText="1"/>
    </xf>
    <xf numFmtId="0" fontId="11" fillId="0" borderId="48" xfId="52" applyFont="1" applyFill="1" applyBorder="1" applyAlignment="1">
      <alignment horizontal="center"/>
      <protection/>
    </xf>
    <xf numFmtId="0" fontId="73" fillId="0" borderId="48" xfId="0" applyFont="1" applyFill="1" applyBorder="1" applyAlignment="1">
      <alignment horizontal="center" vertical="center"/>
    </xf>
    <xf numFmtId="0" fontId="71" fillId="0" borderId="48" xfId="0" applyFont="1" applyBorder="1" applyAlignment="1">
      <alignment horizontal="center"/>
    </xf>
    <xf numFmtId="0" fontId="10" fillId="0" borderId="48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vertical="center" wrapText="1"/>
    </xf>
    <xf numFmtId="0" fontId="0" fillId="0" borderId="48" xfId="0" applyFill="1" applyBorder="1" applyAlignment="1">
      <alignment/>
    </xf>
    <xf numFmtId="0" fontId="77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10" fillId="0" borderId="48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8" fillId="0" borderId="6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40" borderId="68" xfId="0" applyFont="1" applyFill="1" applyBorder="1" applyAlignment="1">
      <alignment horizontal="center" vertical="center" wrapText="1"/>
    </xf>
    <xf numFmtId="0" fontId="18" fillId="40" borderId="57" xfId="0" applyFont="1" applyFill="1" applyBorder="1" applyAlignment="1">
      <alignment horizontal="center" vertical="center" wrapText="1"/>
    </xf>
    <xf numFmtId="0" fontId="18" fillId="40" borderId="69" xfId="0" applyFont="1" applyFill="1" applyBorder="1" applyAlignment="1">
      <alignment horizontal="center" vertical="center" wrapText="1"/>
    </xf>
    <xf numFmtId="0" fontId="0" fillId="40" borderId="70" xfId="0" applyFill="1" applyBorder="1" applyAlignment="1">
      <alignment/>
    </xf>
    <xf numFmtId="0" fontId="18" fillId="0" borderId="7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83" fillId="0" borderId="71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18" fillId="0" borderId="4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70" xfId="0" applyFill="1" applyBorder="1" applyAlignment="1">
      <alignment/>
    </xf>
    <xf numFmtId="0" fontId="18" fillId="33" borderId="67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0" borderId="60" xfId="0" applyBorder="1" applyAlignment="1">
      <alignment/>
    </xf>
    <xf numFmtId="0" fontId="18" fillId="0" borderId="78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/>
    </xf>
    <xf numFmtId="0" fontId="18" fillId="0" borderId="72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16" fillId="0" borderId="64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48" xfId="52" applyFont="1" applyFill="1" applyBorder="1" applyAlignment="1">
      <alignment horizontal="center" vertical="center" wrapText="1"/>
      <protection/>
    </xf>
    <xf numFmtId="0" fontId="6" fillId="0" borderId="48" xfId="0" applyFont="1" applyFill="1" applyBorder="1" applyAlignment="1">
      <alignment horizontal="center" vertical="center" wrapText="1"/>
    </xf>
    <xf numFmtId="0" fontId="11" fillId="0" borderId="48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11" fillId="0" borderId="48" xfId="0" applyFont="1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14" fillId="0" borderId="48" xfId="52" applyFont="1" applyFill="1" applyBorder="1" applyAlignment="1">
      <alignment horizontal="center" vertical="center" wrapText="1"/>
      <protection/>
    </xf>
    <xf numFmtId="0" fontId="1" fillId="0" borderId="4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83" xfId="0" applyFont="1" applyFill="1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 wrapText="1"/>
    </xf>
    <xf numFmtId="0" fontId="1" fillId="0" borderId="64" xfId="52" applyFont="1" applyFill="1" applyBorder="1" applyAlignment="1">
      <alignment horizontal="center" vertical="center" wrapText="1"/>
      <protection/>
    </xf>
    <xf numFmtId="0" fontId="1" fillId="0" borderId="80" xfId="52" applyFont="1" applyFill="1" applyBorder="1" applyAlignment="1">
      <alignment horizontal="center" vertical="center" wrapText="1"/>
      <protection/>
    </xf>
    <xf numFmtId="0" fontId="6" fillId="0" borderId="64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80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33" borderId="62" xfId="52" applyFont="1" applyFill="1" applyBorder="1" applyAlignment="1">
      <alignment horizontal="center" vertical="center" wrapText="1"/>
      <protection/>
    </xf>
    <xf numFmtId="0" fontId="11" fillId="0" borderId="62" xfId="0" applyFont="1" applyBorder="1" applyAlignment="1">
      <alignment horizontal="center"/>
    </xf>
    <xf numFmtId="0" fontId="9" fillId="0" borderId="64" xfId="52" applyFont="1" applyFill="1" applyBorder="1" applyAlignment="1">
      <alignment horizontal="center" vertical="center" wrapText="1"/>
      <protection/>
    </xf>
    <xf numFmtId="0" fontId="9" fillId="0" borderId="80" xfId="52" applyFont="1" applyFill="1" applyBorder="1" applyAlignment="1">
      <alignment horizontal="center" vertical="center" wrapText="1"/>
      <protection/>
    </xf>
    <xf numFmtId="0" fontId="11" fillId="0" borderId="48" xfId="52" applyFont="1" applyFill="1" applyBorder="1" applyAlignment="1">
      <alignment horizontal="center" vertical="top" wrapText="1"/>
      <protection/>
    </xf>
    <xf numFmtId="0" fontId="11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 wrapText="1"/>
      <protection/>
    </xf>
    <xf numFmtId="0" fontId="11" fillId="33" borderId="0" xfId="52" applyFont="1" applyFill="1" applyBorder="1" applyAlignment="1">
      <alignment horizontal="center" vertical="center" wrapText="1"/>
      <protection/>
    </xf>
    <xf numFmtId="0" fontId="1" fillId="0" borderId="48" xfId="52" applyFont="1" applyFill="1" applyBorder="1" applyAlignment="1">
      <alignment horizontal="center" vertical="top" wrapText="1"/>
      <protection/>
    </xf>
    <xf numFmtId="0" fontId="9" fillId="0" borderId="48" xfId="52" applyFont="1" applyFill="1" applyBorder="1" applyAlignment="1">
      <alignment horizontal="center" vertical="center" wrapText="1"/>
      <protection/>
    </xf>
    <xf numFmtId="0" fontId="1" fillId="33" borderId="48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textRotation="90"/>
    </xf>
    <xf numFmtId="0" fontId="11" fillId="0" borderId="66" xfId="0" applyFont="1" applyFill="1" applyBorder="1" applyAlignment="1">
      <alignment horizontal="center" vertical="center" textRotation="90" wrapText="1"/>
    </xf>
    <xf numFmtId="0" fontId="11" fillId="0" borderId="63" xfId="0" applyFont="1" applyFill="1" applyBorder="1" applyAlignment="1">
      <alignment horizontal="center" vertical="center" textRotation="90" wrapText="1"/>
    </xf>
    <xf numFmtId="0" fontId="11" fillId="0" borderId="65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5" fillId="42" borderId="64" xfId="52" applyFont="1" applyFill="1" applyBorder="1" applyAlignment="1">
      <alignment horizontal="center"/>
      <protection/>
    </xf>
    <xf numFmtId="0" fontId="5" fillId="42" borderId="80" xfId="52" applyFont="1" applyFill="1" applyBorder="1" applyAlignment="1">
      <alignment horizontal="center"/>
      <protection/>
    </xf>
    <xf numFmtId="0" fontId="6" fillId="43" borderId="64" xfId="0" applyFont="1" applyFill="1" applyBorder="1" applyAlignment="1">
      <alignment horizontal="center" vertical="center"/>
    </xf>
    <xf numFmtId="0" fontId="6" fillId="43" borderId="80" xfId="0" applyFont="1" applyFill="1" applyBorder="1" applyAlignment="1">
      <alignment horizontal="center" vertical="center"/>
    </xf>
    <xf numFmtId="0" fontId="6" fillId="40" borderId="64" xfId="0" applyFont="1" applyFill="1" applyBorder="1" applyAlignment="1">
      <alignment horizontal="center" vertical="center"/>
    </xf>
    <xf numFmtId="0" fontId="6" fillId="40" borderId="80" xfId="0" applyFont="1" applyFill="1" applyBorder="1" applyAlignment="1">
      <alignment horizontal="center" vertical="center"/>
    </xf>
    <xf numFmtId="0" fontId="78" fillId="41" borderId="48" xfId="52" applyFont="1" applyFill="1" applyBorder="1" applyAlignment="1">
      <alignment horizontal="center" vertical="center" wrapText="1"/>
      <protection/>
    </xf>
    <xf numFmtId="0" fontId="6" fillId="43" borderId="48" xfId="0" applyFont="1" applyFill="1" applyBorder="1" applyAlignment="1">
      <alignment horizontal="center" vertical="center" wrapText="1"/>
    </xf>
    <xf numFmtId="0" fontId="77" fillId="0" borderId="64" xfId="0" applyFont="1" applyFill="1" applyBorder="1" applyAlignment="1">
      <alignment horizontal="center" vertical="center" wrapText="1"/>
    </xf>
    <xf numFmtId="0" fontId="77" fillId="0" borderId="80" xfId="0" applyFont="1" applyFill="1" applyBorder="1" applyAlignment="1">
      <alignment horizontal="center" vertical="center" wrapText="1"/>
    </xf>
    <xf numFmtId="0" fontId="6" fillId="43" borderId="64" xfId="0" applyFont="1" applyFill="1" applyBorder="1" applyAlignment="1">
      <alignment horizontal="center" vertical="center" wrapText="1"/>
    </xf>
    <xf numFmtId="0" fontId="6" fillId="43" borderId="80" xfId="0" applyFont="1" applyFill="1" applyBorder="1" applyAlignment="1">
      <alignment horizontal="center" vertical="center" wrapText="1"/>
    </xf>
    <xf numFmtId="0" fontId="79" fillId="0" borderId="48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6" fillId="42" borderId="48" xfId="0" applyFont="1" applyFill="1" applyBorder="1" applyAlignment="1">
      <alignment horizontal="left" vertical="center" wrapText="1"/>
    </xf>
    <xf numFmtId="0" fontId="9" fillId="42" borderId="48" xfId="0" applyFont="1" applyFill="1" applyBorder="1" applyAlignment="1">
      <alignment horizontal="left" vertical="center" wrapText="1"/>
    </xf>
    <xf numFmtId="0" fontId="11" fillId="40" borderId="48" xfId="0" applyFont="1" applyFill="1" applyBorder="1" applyAlignment="1">
      <alignment/>
    </xf>
    <xf numFmtId="0" fontId="78" fillId="0" borderId="48" xfId="0" applyFont="1" applyFill="1" applyBorder="1" applyAlignment="1">
      <alignment horizontal="center" vertical="center" wrapText="1"/>
    </xf>
    <xf numFmtId="0" fontId="1" fillId="41" borderId="48" xfId="52" applyFont="1" applyFill="1" applyBorder="1" applyAlignment="1">
      <alignment horizontal="center" vertical="center" wrapText="1"/>
      <protection/>
    </xf>
    <xf numFmtId="0" fontId="2" fillId="0" borderId="48" xfId="0" applyFont="1" applyFill="1" applyBorder="1" applyAlignment="1">
      <alignment horizontal="center" vertical="center" wrapText="1"/>
    </xf>
    <xf numFmtId="0" fontId="82" fillId="42" borderId="48" xfId="0" applyFont="1" applyFill="1" applyBorder="1" applyAlignment="1">
      <alignment horizontal="left" vertical="center" wrapText="1"/>
    </xf>
    <xf numFmtId="0" fontId="84" fillId="42" borderId="48" xfId="0" applyFont="1" applyFill="1" applyBorder="1" applyAlignment="1">
      <alignment horizontal="left" vertical="center" wrapText="1"/>
    </xf>
    <xf numFmtId="0" fontId="1" fillId="41" borderId="48" xfId="0" applyFont="1" applyFill="1" applyBorder="1" applyAlignment="1">
      <alignment horizontal="center" vertical="center" wrapText="1"/>
    </xf>
    <xf numFmtId="0" fontId="79" fillId="40" borderId="48" xfId="0" applyFont="1" applyFill="1" applyBorder="1" applyAlignment="1">
      <alignment/>
    </xf>
    <xf numFmtId="0" fontId="9" fillId="41" borderId="48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0" fontId="9" fillId="41" borderId="64" xfId="52" applyFont="1" applyFill="1" applyBorder="1" applyAlignment="1">
      <alignment horizontal="center" vertical="center" wrapText="1"/>
      <protection/>
    </xf>
    <xf numFmtId="0" fontId="9" fillId="41" borderId="80" xfId="52" applyFont="1" applyFill="1" applyBorder="1" applyAlignment="1">
      <alignment horizontal="center" vertical="center" wrapText="1"/>
      <protection/>
    </xf>
    <xf numFmtId="0" fontId="78" fillId="0" borderId="48" xfId="52" applyFont="1" applyFill="1" applyBorder="1" applyAlignment="1">
      <alignment horizontal="center" vertical="center" wrapText="1"/>
      <protection/>
    </xf>
    <xf numFmtId="0" fontId="82" fillId="42" borderId="48" xfId="0" applyFont="1" applyFill="1" applyBorder="1" applyAlignment="1">
      <alignment horizontal="center" vertical="center" wrapText="1"/>
    </xf>
    <xf numFmtId="0" fontId="16" fillId="40" borderId="48" xfId="0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center" vertical="center"/>
    </xf>
    <xf numFmtId="0" fontId="11" fillId="42" borderId="48" xfId="0" applyFont="1" applyFill="1" applyBorder="1" applyAlignment="1">
      <alignment horizontal="center" vertical="center" wrapText="1"/>
    </xf>
    <xf numFmtId="0" fontId="11" fillId="40" borderId="48" xfId="0" applyFont="1" applyFill="1" applyBorder="1" applyAlignment="1">
      <alignment horizontal="center" vertical="center" wrapText="1"/>
    </xf>
    <xf numFmtId="0" fontId="78" fillId="41" borderId="64" xfId="52" applyFont="1" applyFill="1" applyBorder="1" applyAlignment="1">
      <alignment horizontal="center" vertical="center" wrapText="1"/>
      <protection/>
    </xf>
    <xf numFmtId="0" fontId="78" fillId="41" borderId="80" xfId="52" applyFont="1" applyFill="1" applyBorder="1" applyAlignment="1">
      <alignment horizontal="center" vertical="center" wrapText="1"/>
      <protection/>
    </xf>
    <xf numFmtId="0" fontId="1" fillId="41" borderId="64" xfId="52" applyFont="1" applyFill="1" applyBorder="1" applyAlignment="1">
      <alignment horizontal="center" vertical="center" wrapText="1"/>
      <protection/>
    </xf>
    <xf numFmtId="0" fontId="1" fillId="41" borderId="80" xfId="5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="70" zoomScaleNormal="70" zoomScalePageLayoutView="0" workbookViewId="0" topLeftCell="B10">
      <selection activeCell="D5" sqref="D5:D13"/>
    </sheetView>
  </sheetViews>
  <sheetFormatPr defaultColWidth="9.140625" defaultRowHeight="12.75"/>
  <cols>
    <col min="1" max="1" width="5.140625" style="6" hidden="1" customWidth="1"/>
    <col min="2" max="2" width="19.140625" style="2" customWidth="1"/>
    <col min="3" max="4" width="13.140625" style="2" customWidth="1"/>
    <col min="5" max="5" width="17.7109375" style="2" customWidth="1"/>
    <col min="6" max="6" width="18.00390625" style="2" hidden="1" customWidth="1"/>
    <col min="7" max="7" width="14.8515625" style="2" customWidth="1"/>
    <col min="8" max="8" width="18.8515625" style="2" customWidth="1"/>
    <col min="9" max="9" width="15.8515625" style="2" hidden="1" customWidth="1"/>
    <col min="10" max="10" width="10.00390625" style="2" customWidth="1"/>
    <col min="11" max="11" width="9.7109375" style="2" customWidth="1"/>
    <col min="12" max="12" width="14.57421875" style="0" customWidth="1"/>
    <col min="13" max="13" width="11.421875" style="2" hidden="1" customWidth="1"/>
    <col min="14" max="14" width="15.140625" style="2" hidden="1" customWidth="1"/>
    <col min="15" max="15" width="14.140625" style="2" customWidth="1"/>
    <col min="16" max="16" width="34.421875" style="2" hidden="1" customWidth="1"/>
    <col min="17" max="17" width="19.7109375" style="2" customWidth="1"/>
    <col min="18" max="18" width="9.28125" style="2" hidden="1" customWidth="1"/>
    <col min="19" max="19" width="9.7109375" style="2" hidden="1" customWidth="1"/>
    <col min="20" max="20" width="12.140625" style="2" hidden="1" customWidth="1"/>
    <col min="21" max="22" width="9.140625" style="2" customWidth="1"/>
    <col min="23" max="23" width="20.00390625" style="12" customWidth="1"/>
    <col min="24" max="25" width="9.140625" style="12" customWidth="1"/>
    <col min="26" max="16384" width="9.140625" style="2" customWidth="1"/>
  </cols>
  <sheetData>
    <row r="1" spans="1:17" ht="19.5" customHeight="1">
      <c r="A1" s="4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41"/>
      <c r="M1" s="14"/>
      <c r="N1" s="14"/>
      <c r="O1" s="14"/>
      <c r="P1" s="15"/>
      <c r="Q1" s="14"/>
    </row>
    <row r="2" spans="1:17" ht="16.5" customHeight="1" thickBot="1">
      <c r="A2" s="44" t="s">
        <v>10</v>
      </c>
      <c r="B2" s="394" t="s">
        <v>80</v>
      </c>
      <c r="C2" s="394"/>
      <c r="D2" s="394"/>
      <c r="E2" s="394"/>
      <c r="F2" s="394"/>
      <c r="G2" s="394"/>
      <c r="H2" s="394"/>
      <c r="I2" s="14"/>
      <c r="J2" s="14"/>
      <c r="K2" s="14"/>
      <c r="L2" s="41"/>
      <c r="M2" s="14"/>
      <c r="N2" s="14"/>
      <c r="O2" s="14"/>
      <c r="P2" s="14"/>
      <c r="Q2" s="14"/>
    </row>
    <row r="3" spans="1:25" ht="85.5" customHeight="1" thickBot="1">
      <c r="A3" s="402" t="s">
        <v>21</v>
      </c>
      <c r="B3" s="404" t="s">
        <v>26</v>
      </c>
      <c r="C3" s="406" t="s">
        <v>50</v>
      </c>
      <c r="D3" s="408" t="s">
        <v>63</v>
      </c>
      <c r="E3" s="410" t="s">
        <v>68</v>
      </c>
      <c r="F3" s="398" t="s">
        <v>69</v>
      </c>
      <c r="G3" s="396" t="s">
        <v>25</v>
      </c>
      <c r="H3" s="396" t="s">
        <v>62</v>
      </c>
      <c r="I3" s="408" t="s">
        <v>66</v>
      </c>
      <c r="J3" s="408" t="s">
        <v>52</v>
      </c>
      <c r="K3" s="406"/>
      <c r="L3" s="413" t="s">
        <v>67</v>
      </c>
      <c r="M3" s="415" t="s">
        <v>29</v>
      </c>
      <c r="N3" s="398" t="s">
        <v>69</v>
      </c>
      <c r="O3" s="417" t="s">
        <v>42</v>
      </c>
      <c r="P3" s="396" t="s">
        <v>55</v>
      </c>
      <c r="Q3" s="396" t="s">
        <v>44</v>
      </c>
      <c r="X3" s="236"/>
      <c r="Y3" s="236"/>
    </row>
    <row r="4" spans="1:25" ht="27" customHeight="1" thickBot="1">
      <c r="A4" s="403"/>
      <c r="B4" s="405"/>
      <c r="C4" s="407"/>
      <c r="D4" s="409"/>
      <c r="E4" s="411"/>
      <c r="F4" s="399"/>
      <c r="G4" s="397"/>
      <c r="H4" s="412"/>
      <c r="I4" s="409"/>
      <c r="J4" s="105" t="s">
        <v>48</v>
      </c>
      <c r="K4" s="106" t="s">
        <v>49</v>
      </c>
      <c r="L4" s="414"/>
      <c r="M4" s="416"/>
      <c r="N4" s="399"/>
      <c r="O4" s="418"/>
      <c r="P4" s="397"/>
      <c r="Q4" s="419"/>
      <c r="X4" s="236"/>
      <c r="Y4" s="236"/>
    </row>
    <row r="5" spans="1:25" ht="21" thickBot="1">
      <c r="A5" s="56"/>
      <c r="B5" s="126" t="e">
        <f>'Plan startu'!#REF!</f>
        <v>#REF!</v>
      </c>
      <c r="C5" s="107">
        <f>'Igrzyska Dzieci'!AI6</f>
        <v>124</v>
      </c>
      <c r="D5" s="107">
        <v>25</v>
      </c>
      <c r="E5" s="115">
        <f>SUM(C5:D5)</f>
        <v>149</v>
      </c>
      <c r="F5" s="100">
        <v>5</v>
      </c>
      <c r="G5" s="108">
        <f>'Igrzyska Dzieci'!C24</f>
        <v>0</v>
      </c>
      <c r="H5" s="109"/>
      <c r="I5" s="110"/>
      <c r="J5" s="111">
        <v>25</v>
      </c>
      <c r="K5" s="112"/>
      <c r="L5" s="99">
        <f>SUM(E5,G5:H5,J5,K5)</f>
        <v>174</v>
      </c>
      <c r="M5" s="113"/>
      <c r="N5" s="100">
        <v>6</v>
      </c>
      <c r="O5" s="211">
        <f aca="true" t="shared" si="0" ref="O5:O12">L5*20</f>
        <v>3480</v>
      </c>
      <c r="P5" s="209"/>
      <c r="Q5" s="78" t="e">
        <f>'Plan startu'!#REF!</f>
        <v>#REF!</v>
      </c>
      <c r="W5" s="39"/>
      <c r="X5" s="236"/>
      <c r="Y5" s="236"/>
    </row>
    <row r="6" spans="1:25" ht="31.5" customHeight="1" thickBot="1">
      <c r="A6" s="56"/>
      <c r="B6" s="126" t="e">
        <f>'Plan startu'!#REF!</f>
        <v>#REF!</v>
      </c>
      <c r="C6" s="107">
        <f>'Igrzyska Dzieci'!AI7</f>
        <v>138</v>
      </c>
      <c r="D6" s="107"/>
      <c r="E6" s="115">
        <f aca="true" t="shared" si="1" ref="E6:E13">SUM(C6:D6)</f>
        <v>138</v>
      </c>
      <c r="F6" s="100">
        <v>3</v>
      </c>
      <c r="G6" s="108">
        <f>'Igrzyska Dzieci'!C25</f>
        <v>1</v>
      </c>
      <c r="H6" s="114">
        <v>15</v>
      </c>
      <c r="I6" s="110"/>
      <c r="J6" s="111">
        <v>50</v>
      </c>
      <c r="K6" s="112">
        <v>25</v>
      </c>
      <c r="L6" s="99">
        <f>SUM(E6,G6:H6,J6,K6)</f>
        <v>229</v>
      </c>
      <c r="M6" s="100"/>
      <c r="N6" s="100">
        <v>5</v>
      </c>
      <c r="O6" s="212">
        <f t="shared" si="0"/>
        <v>4580</v>
      </c>
      <c r="P6" s="209"/>
      <c r="Q6" s="78" t="e">
        <f>'Plan startu'!#REF!</f>
        <v>#REF!</v>
      </c>
      <c r="S6" s="130"/>
      <c r="W6" s="235"/>
      <c r="X6" s="236"/>
      <c r="Y6" s="236"/>
    </row>
    <row r="7" spans="1:19" ht="21" thickBot="1">
      <c r="A7" s="56"/>
      <c r="B7" s="126" t="e">
        <f>'Plan startu'!#REF!</f>
        <v>#REF!</v>
      </c>
      <c r="C7" s="107">
        <f>'Igrzyska Dzieci'!AI8</f>
        <v>80</v>
      </c>
      <c r="D7" s="107"/>
      <c r="E7" s="115">
        <f t="shared" si="1"/>
        <v>80</v>
      </c>
      <c r="F7" s="100">
        <v>7</v>
      </c>
      <c r="G7" s="108">
        <f>'Igrzyska Dzieci'!C26</f>
        <v>0</v>
      </c>
      <c r="H7" s="114"/>
      <c r="I7" s="110"/>
      <c r="J7" s="111">
        <v>25</v>
      </c>
      <c r="K7" s="112"/>
      <c r="L7" s="99">
        <f aca="true" t="shared" si="2" ref="L7:L13">SUM(E7,G7:H7,J7,K7)</f>
        <v>105</v>
      </c>
      <c r="M7" s="100"/>
      <c r="N7" s="100">
        <v>7</v>
      </c>
      <c r="O7" s="212">
        <f t="shared" si="0"/>
        <v>2100</v>
      </c>
      <c r="P7" s="209"/>
      <c r="Q7" s="78" t="e">
        <f>'Plan startu'!#REF!</f>
        <v>#REF!</v>
      </c>
      <c r="S7" s="30"/>
    </row>
    <row r="8" spans="1:19" ht="21" thickBot="1">
      <c r="A8" s="56"/>
      <c r="B8" s="126" t="e">
        <f>'Plan startu'!#REF!</f>
        <v>#REF!</v>
      </c>
      <c r="C8" s="107">
        <f>'Igrzyska Dzieci'!AI9</f>
        <v>128</v>
      </c>
      <c r="D8" s="107"/>
      <c r="E8" s="115">
        <f t="shared" si="1"/>
        <v>128</v>
      </c>
      <c r="F8" s="100">
        <v>6</v>
      </c>
      <c r="G8" s="108">
        <f>'Igrzyska Dzieci'!C27</f>
        <v>0</v>
      </c>
      <c r="H8" s="114"/>
      <c r="I8" s="110"/>
      <c r="J8" s="111">
        <v>25</v>
      </c>
      <c r="K8" s="112">
        <f>50+25+50</f>
        <v>125</v>
      </c>
      <c r="L8" s="99">
        <f t="shared" si="2"/>
        <v>278</v>
      </c>
      <c r="M8" s="100"/>
      <c r="N8" s="100">
        <v>3</v>
      </c>
      <c r="O8" s="212">
        <f t="shared" si="0"/>
        <v>5560</v>
      </c>
      <c r="P8" s="209"/>
      <c r="Q8" s="78" t="e">
        <f>'Plan startu'!#REF!</f>
        <v>#REF!</v>
      </c>
      <c r="S8" s="130"/>
    </row>
    <row r="9" spans="1:19" ht="21" customHeight="1" thickBot="1">
      <c r="A9" s="56"/>
      <c r="B9" s="126" t="e">
        <f>'Plan startu'!#REF!</f>
        <v>#REF!</v>
      </c>
      <c r="C9" s="107">
        <f>'Igrzyska Dzieci'!AI10</f>
        <v>98</v>
      </c>
      <c r="D9" s="107">
        <v>25</v>
      </c>
      <c r="E9" s="115">
        <f t="shared" si="1"/>
        <v>123</v>
      </c>
      <c r="F9" s="100">
        <v>2</v>
      </c>
      <c r="G9" s="108">
        <f>'Igrzyska Dzieci'!C28</f>
        <v>0</v>
      </c>
      <c r="H9" s="114"/>
      <c r="I9" s="110"/>
      <c r="J9" s="111">
        <v>80</v>
      </c>
      <c r="K9" s="112"/>
      <c r="L9" s="99">
        <f t="shared" si="2"/>
        <v>203</v>
      </c>
      <c r="M9" s="100"/>
      <c r="N9" s="100">
        <v>4</v>
      </c>
      <c r="O9" s="212">
        <f t="shared" si="0"/>
        <v>4060</v>
      </c>
      <c r="P9" s="209"/>
      <c r="Q9" s="78" t="e">
        <f>'Plan startu'!#REF!</f>
        <v>#REF!</v>
      </c>
      <c r="S9" s="130"/>
    </row>
    <row r="10" spans="1:17" ht="21" thickBot="1">
      <c r="A10" s="56"/>
      <c r="B10" s="126" t="e">
        <f>'Plan startu'!#REF!</f>
        <v>#REF!</v>
      </c>
      <c r="C10" s="107">
        <f>'Igrzyska Dzieci'!AI11</f>
        <v>36</v>
      </c>
      <c r="D10" s="107"/>
      <c r="E10" s="115">
        <f t="shared" si="1"/>
        <v>36</v>
      </c>
      <c r="F10" s="100">
        <v>8</v>
      </c>
      <c r="G10" s="108">
        <f>'Igrzyska Dzieci'!C29</f>
        <v>0</v>
      </c>
      <c r="H10" s="114"/>
      <c r="I10" s="110"/>
      <c r="J10" s="111">
        <v>25</v>
      </c>
      <c r="K10" s="112"/>
      <c r="L10" s="99">
        <f t="shared" si="2"/>
        <v>61</v>
      </c>
      <c r="M10" s="100"/>
      <c r="N10" s="100">
        <v>8</v>
      </c>
      <c r="O10" s="212">
        <f t="shared" si="0"/>
        <v>1220</v>
      </c>
      <c r="P10" s="209"/>
      <c r="Q10" s="78" t="e">
        <f>'Plan startu'!#REF!</f>
        <v>#REF!</v>
      </c>
    </row>
    <row r="11" spans="1:17" ht="21" thickBot="1">
      <c r="A11" s="57"/>
      <c r="B11" s="126" t="e">
        <f>'Plan startu'!#REF!</f>
        <v>#REF!</v>
      </c>
      <c r="C11" s="107">
        <f>'Igrzyska Dzieci'!AI12</f>
        <v>88</v>
      </c>
      <c r="D11" s="107"/>
      <c r="E11" s="115">
        <f t="shared" si="1"/>
        <v>88</v>
      </c>
      <c r="F11" s="100">
        <v>4</v>
      </c>
      <c r="G11" s="108">
        <f>'Igrzyska Dzieci'!C30</f>
        <v>0</v>
      </c>
      <c r="H11" s="114"/>
      <c r="I11" s="110"/>
      <c r="J11" s="111">
        <v>35</v>
      </c>
      <c r="K11" s="112">
        <f>150+100+150</f>
        <v>400</v>
      </c>
      <c r="L11" s="99">
        <f t="shared" si="2"/>
        <v>523</v>
      </c>
      <c r="M11" s="100"/>
      <c r="N11" s="100">
        <v>2</v>
      </c>
      <c r="O11" s="212">
        <f t="shared" si="0"/>
        <v>10460</v>
      </c>
      <c r="P11" s="209"/>
      <c r="Q11" s="78" t="e">
        <f>'Plan startu'!#REF!</f>
        <v>#REF!</v>
      </c>
    </row>
    <row r="12" spans="1:17" ht="21" customHeight="1" thickBot="1">
      <c r="A12" s="58"/>
      <c r="B12" s="202" t="e">
        <f>'Plan startu'!#REF!</f>
        <v>#REF!</v>
      </c>
      <c r="C12" s="220">
        <f>'Igrzyska Dzieci'!AI13</f>
        <v>184</v>
      </c>
      <c r="D12" s="220">
        <v>25</v>
      </c>
      <c r="E12" s="221">
        <f t="shared" si="1"/>
        <v>209</v>
      </c>
      <c r="F12" s="222">
        <v>1</v>
      </c>
      <c r="G12" s="108">
        <f>'Igrzyska Dzieci'!C31</f>
        <v>1</v>
      </c>
      <c r="H12" s="214">
        <f>15+45+15</f>
        <v>75</v>
      </c>
      <c r="I12" s="223"/>
      <c r="J12" s="224">
        <v>100</v>
      </c>
      <c r="K12" s="225">
        <v>700</v>
      </c>
      <c r="L12" s="99">
        <f t="shared" si="2"/>
        <v>1085</v>
      </c>
      <c r="M12" s="222"/>
      <c r="N12" s="222">
        <v>1</v>
      </c>
      <c r="O12" s="226">
        <f t="shared" si="0"/>
        <v>21700</v>
      </c>
      <c r="P12" s="227"/>
      <c r="Q12" s="228" t="e">
        <f>'Plan startu'!#REF!</f>
        <v>#REF!</v>
      </c>
    </row>
    <row r="13" spans="1:25" s="132" customFormat="1" ht="21" thickBot="1">
      <c r="A13" s="154"/>
      <c r="B13" s="201" t="str">
        <f>'Igrzyska Dzieci'!B14</f>
        <v>SP im. M.K.</v>
      </c>
      <c r="C13" s="213">
        <f>'Igrzyska Dzieci'!AI14</f>
        <v>10</v>
      </c>
      <c r="D13" s="213"/>
      <c r="E13" s="191">
        <f t="shared" si="1"/>
        <v>10</v>
      </c>
      <c r="F13" s="214">
        <v>10</v>
      </c>
      <c r="G13" s="232">
        <f>'Igrzyska Dzieci'!C32</f>
        <v>0</v>
      </c>
      <c r="H13" s="215"/>
      <c r="I13" s="216"/>
      <c r="J13" s="124">
        <v>25</v>
      </c>
      <c r="K13" s="124"/>
      <c r="L13" s="194">
        <f t="shared" si="2"/>
        <v>35</v>
      </c>
      <c r="M13" s="217"/>
      <c r="N13" s="218">
        <v>10</v>
      </c>
      <c r="O13" s="242">
        <v>0</v>
      </c>
      <c r="P13" s="219"/>
      <c r="Q13" s="203">
        <v>2</v>
      </c>
      <c r="R13" s="229"/>
      <c r="W13" s="238"/>
      <c r="X13" s="238"/>
      <c r="Y13" s="238"/>
    </row>
    <row r="14" spans="1:25" s="132" customFormat="1" ht="21" thickBot="1">
      <c r="A14" s="189"/>
      <c r="B14" s="199" t="s">
        <v>77</v>
      </c>
      <c r="C14" s="200">
        <v>4</v>
      </c>
      <c r="D14" s="230"/>
      <c r="E14" s="231">
        <v>4</v>
      </c>
      <c r="F14" s="156">
        <v>9</v>
      </c>
      <c r="G14" s="233">
        <f>'Igrzyska Dzieci'!C33</f>
        <v>2</v>
      </c>
      <c r="H14" s="204"/>
      <c r="I14" s="205"/>
      <c r="J14" s="131">
        <v>25</v>
      </c>
      <c r="K14" s="131"/>
      <c r="L14" s="207">
        <v>29</v>
      </c>
      <c r="M14" s="206"/>
      <c r="N14" s="208">
        <v>9</v>
      </c>
      <c r="O14" s="242">
        <v>0</v>
      </c>
      <c r="P14" s="210"/>
      <c r="Q14" s="203">
        <v>1</v>
      </c>
      <c r="T14" s="234" t="e">
        <f>SUM(R15:T15)</f>
        <v>#REF!</v>
      </c>
      <c r="W14" s="238"/>
      <c r="X14" s="238"/>
      <c r="Y14" s="238"/>
    </row>
    <row r="15" spans="1:20" ht="21" thickBot="1">
      <c r="A15" s="51" t="s">
        <v>23</v>
      </c>
      <c r="B15" s="190" t="s">
        <v>1</v>
      </c>
      <c r="C15" s="191">
        <f>SUM(C5:C14)</f>
        <v>890</v>
      </c>
      <c r="D15" s="191">
        <f>SUM(D5:D14)</f>
        <v>75</v>
      </c>
      <c r="E15" s="191">
        <f>SUM(E5:E13)</f>
        <v>961</v>
      </c>
      <c r="F15" s="192" t="s">
        <v>23</v>
      </c>
      <c r="G15" s="108">
        <f>SUM(G5:G13)</f>
        <v>2</v>
      </c>
      <c r="H15" s="193"/>
      <c r="I15" s="193"/>
      <c r="J15" s="193">
        <f>SUM(J5:J14)</f>
        <v>415</v>
      </c>
      <c r="K15" s="193">
        <f>SUM(K5:K14)</f>
        <v>1250</v>
      </c>
      <c r="L15" s="194">
        <f>SUM(L5:L14)</f>
        <v>2722</v>
      </c>
      <c r="M15" s="195"/>
      <c r="N15" s="196" t="s">
        <v>23</v>
      </c>
      <c r="O15" s="243">
        <f>SUM(O5:O14)</f>
        <v>53160</v>
      </c>
      <c r="P15" s="197">
        <f>SUM(P4:P12)</f>
        <v>0</v>
      </c>
      <c r="Q15" s="198" t="e">
        <f>SUM(Q4:Q14)</f>
        <v>#REF!</v>
      </c>
      <c r="R15" s="30">
        <f>SUM(O5:O12)</f>
        <v>53160</v>
      </c>
      <c r="S15" s="98" t="e">
        <f>SUM(O20,O22:O29)</f>
        <v>#REF!</v>
      </c>
      <c r="T15" s="98" t="e">
        <f>SUM(O36:O43)</f>
        <v>#REF!</v>
      </c>
    </row>
    <row r="16" spans="1:23" ht="26.25" customHeight="1" thickBot="1">
      <c r="A16" s="51" t="s">
        <v>23</v>
      </c>
      <c r="B16" s="142"/>
      <c r="C16" s="136"/>
      <c r="D16" s="136"/>
      <c r="E16" s="136"/>
      <c r="F16" s="133"/>
      <c r="G16" s="137"/>
      <c r="H16" s="133"/>
      <c r="I16" s="133"/>
      <c r="J16" s="133"/>
      <c r="K16" s="133"/>
      <c r="L16" s="138"/>
      <c r="M16" s="135"/>
      <c r="N16" s="133"/>
      <c r="O16" s="139"/>
      <c r="P16" s="140"/>
      <c r="Q16" s="137"/>
      <c r="W16" s="239"/>
    </row>
    <row r="17" spans="1:17" ht="24" customHeight="1" thickBot="1">
      <c r="A17" s="22"/>
      <c r="B17" s="395" t="s">
        <v>81</v>
      </c>
      <c r="C17" s="395"/>
      <c r="D17" s="395"/>
      <c r="E17" s="395"/>
      <c r="F17" s="395"/>
      <c r="G17" s="395"/>
      <c r="H17" s="395"/>
      <c r="I17" s="14"/>
      <c r="J17" s="149"/>
      <c r="K17" s="149"/>
      <c r="L17" s="41"/>
      <c r="M17" s="14"/>
      <c r="N17" s="14"/>
      <c r="O17" s="14"/>
      <c r="P17" s="14"/>
      <c r="Q17" s="14"/>
    </row>
    <row r="18" spans="1:20" ht="52.5" customHeight="1" thickBot="1">
      <c r="A18" s="420" t="s">
        <v>21</v>
      </c>
      <c r="B18" s="396" t="s">
        <v>26</v>
      </c>
      <c r="C18" s="396" t="s">
        <v>50</v>
      </c>
      <c r="D18" s="396" t="s">
        <v>63</v>
      </c>
      <c r="E18" s="396" t="s">
        <v>61</v>
      </c>
      <c r="F18" s="398" t="s">
        <v>69</v>
      </c>
      <c r="G18" s="396" t="s">
        <v>25</v>
      </c>
      <c r="H18" s="396" t="s">
        <v>62</v>
      </c>
      <c r="I18" s="402" t="s">
        <v>66</v>
      </c>
      <c r="J18" s="408" t="s">
        <v>52</v>
      </c>
      <c r="K18" s="406"/>
      <c r="L18" s="420" t="s">
        <v>22</v>
      </c>
      <c r="M18" s="423" t="s">
        <v>29</v>
      </c>
      <c r="N18" s="398" t="s">
        <v>69</v>
      </c>
      <c r="O18" s="420" t="s">
        <v>42</v>
      </c>
      <c r="P18" s="420" t="s">
        <v>55</v>
      </c>
      <c r="Q18" s="420" t="s">
        <v>44</v>
      </c>
      <c r="T18" s="30" t="e">
        <f>SUM(O15,O31,O46)</f>
        <v>#REF!</v>
      </c>
    </row>
    <row r="19" spans="1:17" ht="28.5" customHeight="1" thickBot="1">
      <c r="A19" s="421"/>
      <c r="B19" s="422"/>
      <c r="C19" s="412"/>
      <c r="D19" s="397"/>
      <c r="E19" s="397"/>
      <c r="F19" s="399"/>
      <c r="G19" s="397"/>
      <c r="H19" s="419"/>
      <c r="I19" s="403"/>
      <c r="J19" s="105" t="s">
        <v>48</v>
      </c>
      <c r="K19" s="106" t="s">
        <v>49</v>
      </c>
      <c r="L19" s="421"/>
      <c r="M19" s="424"/>
      <c r="N19" s="399"/>
      <c r="O19" s="421"/>
      <c r="P19" s="421"/>
      <c r="Q19" s="425"/>
    </row>
    <row r="20" spans="1:19" ht="21" thickBot="1">
      <c r="A20" s="49"/>
      <c r="B20" s="143" t="str">
        <f>'Igrzyska Młodzieży Szkolnej'!B6</f>
        <v>SP 2</v>
      </c>
      <c r="C20" s="109" t="e">
        <f>'Igrzyska Młodzieży Szkolnej'!#REF!</f>
        <v>#REF!</v>
      </c>
      <c r="D20" s="109"/>
      <c r="E20" s="100" t="e">
        <f>SUM(C20,D20)</f>
        <v>#REF!</v>
      </c>
      <c r="F20" s="70">
        <v>5</v>
      </c>
      <c r="G20" s="144">
        <f>'Igrzyska Młodzieży Szkolnej'!C26</f>
        <v>0</v>
      </c>
      <c r="H20" s="145"/>
      <c r="I20" s="159"/>
      <c r="J20" s="111">
        <v>25</v>
      </c>
      <c r="K20" s="150"/>
      <c r="L20" s="102" t="e">
        <f>SUM(E20,G20,H20,J20,K20)</f>
        <v>#REF!</v>
      </c>
      <c r="M20" s="70"/>
      <c r="N20" s="70">
        <v>8</v>
      </c>
      <c r="O20" s="160" t="e">
        <f>SUM(L20*20)</f>
        <v>#REF!</v>
      </c>
      <c r="P20" s="161"/>
      <c r="Q20" s="79" t="e">
        <f>'Plan startu'!#REF!</f>
        <v>#REF!</v>
      </c>
      <c r="S20" s="98"/>
    </row>
    <row r="21" spans="1:19" ht="21" thickBot="1">
      <c r="A21" s="49"/>
      <c r="B21" s="143" t="e">
        <f>'Igrzyska Młodzieży Szkolnej'!#REF!</f>
        <v>#REF!</v>
      </c>
      <c r="C21" s="109" t="e">
        <f>'Igrzyska Młodzieży Szkolnej'!#REF!</f>
        <v>#REF!</v>
      </c>
      <c r="D21" s="114"/>
      <c r="E21" s="100" t="e">
        <f aca="true" t="shared" si="3" ref="E21:E30">SUM(C21,D21)</f>
        <v>#REF!</v>
      </c>
      <c r="F21" s="70">
        <v>9</v>
      </c>
      <c r="G21" s="144" t="e">
        <f>'Igrzyska Młodzieży Szkolnej'!#REF!</f>
        <v>#REF!</v>
      </c>
      <c r="H21" s="145"/>
      <c r="I21" s="159"/>
      <c r="J21" s="111">
        <v>25</v>
      </c>
      <c r="K21" s="150"/>
      <c r="L21" s="102" t="e">
        <f aca="true" t="shared" si="4" ref="L21:L29">SUM(E21,G21,H21,J21,K21)</f>
        <v>#REF!</v>
      </c>
      <c r="M21" s="70"/>
      <c r="N21" s="70">
        <v>10</v>
      </c>
      <c r="O21" s="160">
        <v>0</v>
      </c>
      <c r="P21" s="162"/>
      <c r="Q21" s="79" t="e">
        <f>'Plan startu'!#REF!</f>
        <v>#REF!</v>
      </c>
      <c r="S21" s="141"/>
    </row>
    <row r="22" spans="1:17" ht="21" thickBot="1">
      <c r="A22" s="49"/>
      <c r="B22" s="143" t="str">
        <f>'Igrzyska Młodzieży Szkolnej'!B7</f>
        <v>SP 4</v>
      </c>
      <c r="C22" s="109" t="e">
        <f>'Igrzyska Młodzieży Szkolnej'!#REF!</f>
        <v>#REF!</v>
      </c>
      <c r="D22" s="114"/>
      <c r="E22" s="100" t="e">
        <f t="shared" si="3"/>
        <v>#REF!</v>
      </c>
      <c r="F22" s="70">
        <v>6</v>
      </c>
      <c r="G22" s="144">
        <f>'Igrzyska Młodzieży Szkolnej'!C27</f>
        <v>0</v>
      </c>
      <c r="H22" s="146"/>
      <c r="I22" s="159"/>
      <c r="J22" s="111">
        <v>25</v>
      </c>
      <c r="K22" s="150"/>
      <c r="L22" s="102" t="e">
        <f t="shared" si="4"/>
        <v>#REF!</v>
      </c>
      <c r="M22" s="70"/>
      <c r="N22" s="70">
        <v>5</v>
      </c>
      <c r="O22" s="160" t="e">
        <f aca="true" t="shared" si="5" ref="O22:O29">SUM(L22*20)</f>
        <v>#REF!</v>
      </c>
      <c r="P22" s="162"/>
      <c r="Q22" s="79" t="e">
        <f>'Plan startu'!#REF!</f>
        <v>#REF!</v>
      </c>
    </row>
    <row r="23" spans="1:17" ht="21" thickBot="1">
      <c r="A23" s="49"/>
      <c r="B23" s="143" t="str">
        <f>'Igrzyska Młodzieży Szkolnej'!B8</f>
        <v>SP 5</v>
      </c>
      <c r="C23" s="109" t="e">
        <f>'Igrzyska Młodzieży Szkolnej'!#REF!</f>
        <v>#REF!</v>
      </c>
      <c r="D23" s="114">
        <v>25</v>
      </c>
      <c r="E23" s="100" t="e">
        <f t="shared" si="3"/>
        <v>#REF!</v>
      </c>
      <c r="F23" s="70">
        <v>3</v>
      </c>
      <c r="G23" s="144">
        <f>'Igrzyska Młodzieży Szkolnej'!C28</f>
        <v>0</v>
      </c>
      <c r="H23" s="145"/>
      <c r="I23" s="159"/>
      <c r="J23" s="111">
        <v>50</v>
      </c>
      <c r="K23" s="150"/>
      <c r="L23" s="102" t="e">
        <f t="shared" si="4"/>
        <v>#REF!</v>
      </c>
      <c r="M23" s="70"/>
      <c r="N23" s="70">
        <v>4</v>
      </c>
      <c r="O23" s="160" t="e">
        <f t="shared" si="5"/>
        <v>#REF!</v>
      </c>
      <c r="P23" s="162"/>
      <c r="Q23" s="79" t="e">
        <f>'Plan startu'!#REF!</f>
        <v>#REF!</v>
      </c>
    </row>
    <row r="24" spans="1:17" ht="21" thickBot="1">
      <c r="A24" s="49"/>
      <c r="B24" s="143" t="str">
        <f>'Igrzyska Młodzieży Szkolnej'!B9</f>
        <v>SP 6</v>
      </c>
      <c r="C24" s="109" t="e">
        <f>'Igrzyska Młodzieży Szkolnej'!#REF!</f>
        <v>#REF!</v>
      </c>
      <c r="D24" s="114">
        <v>25</v>
      </c>
      <c r="E24" s="100" t="e">
        <f t="shared" si="3"/>
        <v>#REF!</v>
      </c>
      <c r="F24" s="70">
        <v>1</v>
      </c>
      <c r="G24" s="144">
        <f>'Igrzyska Młodzieży Szkolnej'!C29</f>
        <v>0</v>
      </c>
      <c r="H24" s="145"/>
      <c r="I24" s="159"/>
      <c r="J24" s="111">
        <v>100</v>
      </c>
      <c r="K24" s="150">
        <v>350</v>
      </c>
      <c r="L24" s="102" t="e">
        <f t="shared" si="4"/>
        <v>#REF!</v>
      </c>
      <c r="M24" s="70"/>
      <c r="N24" s="70">
        <v>1</v>
      </c>
      <c r="O24" s="160" t="e">
        <f t="shared" si="5"/>
        <v>#REF!</v>
      </c>
      <c r="P24" s="162"/>
      <c r="Q24" s="79" t="e">
        <f>'Plan startu'!#REF!</f>
        <v>#REF!</v>
      </c>
    </row>
    <row r="25" spans="1:17" ht="21" thickBot="1">
      <c r="A25" s="52"/>
      <c r="B25" s="143" t="str">
        <f>'Igrzyska Młodzieży Szkolnej'!B10</f>
        <v>SP 7</v>
      </c>
      <c r="C25" s="109" t="e">
        <f>'Igrzyska Młodzieży Szkolnej'!#REF!</f>
        <v>#REF!</v>
      </c>
      <c r="D25" s="114">
        <v>25</v>
      </c>
      <c r="E25" s="100" t="e">
        <f t="shared" si="3"/>
        <v>#REF!</v>
      </c>
      <c r="F25" s="70">
        <v>4</v>
      </c>
      <c r="G25" s="144">
        <f>'Igrzyska Młodzieży Szkolnej'!C30</f>
        <v>0</v>
      </c>
      <c r="H25" s="145"/>
      <c r="I25" s="159"/>
      <c r="J25" s="111">
        <v>35</v>
      </c>
      <c r="K25" s="150"/>
      <c r="L25" s="102" t="e">
        <f t="shared" si="4"/>
        <v>#REF!</v>
      </c>
      <c r="M25" s="70"/>
      <c r="N25" s="70">
        <v>6</v>
      </c>
      <c r="O25" s="160" t="e">
        <f t="shared" si="5"/>
        <v>#REF!</v>
      </c>
      <c r="P25" s="162"/>
      <c r="Q25" s="79" t="e">
        <f>'Plan startu'!#REF!</f>
        <v>#REF!</v>
      </c>
    </row>
    <row r="26" spans="1:17" ht="21" thickBot="1">
      <c r="A26" s="53"/>
      <c r="B26" s="143" t="str">
        <f>'Igrzyska Młodzieży Szkolnej'!B11</f>
        <v>ZS2/SP 9</v>
      </c>
      <c r="C26" s="109" t="e">
        <f>'Igrzyska Młodzieży Szkolnej'!#REF!</f>
        <v>#REF!</v>
      </c>
      <c r="D26" s="114"/>
      <c r="E26" s="100" t="e">
        <f t="shared" si="3"/>
        <v>#REF!</v>
      </c>
      <c r="F26" s="70">
        <v>7</v>
      </c>
      <c r="G26" s="144">
        <f>'Igrzyska Młodzieży Szkolnej'!C31</f>
        <v>0</v>
      </c>
      <c r="H26" s="146"/>
      <c r="I26" s="159"/>
      <c r="J26" s="111">
        <v>25</v>
      </c>
      <c r="K26" s="150">
        <v>325</v>
      </c>
      <c r="L26" s="102" t="e">
        <f t="shared" si="4"/>
        <v>#REF!</v>
      </c>
      <c r="M26" s="70"/>
      <c r="N26" s="70">
        <v>2</v>
      </c>
      <c r="O26" s="160" t="e">
        <f t="shared" si="5"/>
        <v>#REF!</v>
      </c>
      <c r="P26" s="162"/>
      <c r="Q26" s="79" t="e">
        <f>'Plan startu'!#REF!</f>
        <v>#REF!</v>
      </c>
    </row>
    <row r="27" spans="1:17" ht="21" thickBot="1">
      <c r="A27" s="54"/>
      <c r="B27" s="125" t="str">
        <f>'Igrzyska Młodzieży Szkolnej'!B12</f>
        <v>SP 10 </v>
      </c>
      <c r="C27" s="109" t="e">
        <f>'Igrzyska Młodzieży Szkolnej'!#REF!</f>
        <v>#REF!</v>
      </c>
      <c r="D27" s="122">
        <v>25</v>
      </c>
      <c r="E27" s="100" t="e">
        <f t="shared" si="3"/>
        <v>#REF!</v>
      </c>
      <c r="F27" s="163">
        <v>2</v>
      </c>
      <c r="G27" s="144">
        <f>'Igrzyska Młodzieży Szkolnej'!C32</f>
        <v>0</v>
      </c>
      <c r="H27" s="164"/>
      <c r="I27" s="165"/>
      <c r="J27" s="134">
        <v>80</v>
      </c>
      <c r="K27" s="151"/>
      <c r="L27" s="102" t="e">
        <f t="shared" si="4"/>
        <v>#REF!</v>
      </c>
      <c r="M27" s="163"/>
      <c r="N27" s="163">
        <v>3</v>
      </c>
      <c r="O27" s="160" t="e">
        <f t="shared" si="5"/>
        <v>#REF!</v>
      </c>
      <c r="P27" s="166"/>
      <c r="Q27" s="79" t="e">
        <f>'Plan startu'!#REF!</f>
        <v>#REF!</v>
      </c>
    </row>
    <row r="28" spans="1:17" ht="21" thickBot="1">
      <c r="A28" s="54"/>
      <c r="B28" s="125" t="str">
        <f>'Igrzyska Młodzieży Szkolnej'!B13</f>
        <v>SP 11</v>
      </c>
      <c r="C28" s="109" t="e">
        <f>'Igrzyska Młodzieży Szkolnej'!#REF!</f>
        <v>#REF!</v>
      </c>
      <c r="D28" s="109"/>
      <c r="E28" s="100" t="e">
        <f t="shared" si="3"/>
        <v>#REF!</v>
      </c>
      <c r="F28" s="167">
        <v>8</v>
      </c>
      <c r="G28" s="144">
        <f>'Igrzyska Młodzieży Szkolnej'!C33</f>
        <v>1</v>
      </c>
      <c r="H28" s="153"/>
      <c r="I28" s="165"/>
      <c r="J28" s="152">
        <v>25</v>
      </c>
      <c r="K28" s="153"/>
      <c r="L28" s="102" t="e">
        <f t="shared" si="4"/>
        <v>#REF!</v>
      </c>
      <c r="M28" s="168"/>
      <c r="N28" s="168">
        <v>7</v>
      </c>
      <c r="O28" s="160" t="e">
        <f t="shared" si="5"/>
        <v>#REF!</v>
      </c>
      <c r="P28" s="169"/>
      <c r="Q28" s="79" t="e">
        <f>'Plan startu'!#REF!</f>
        <v>#REF!</v>
      </c>
    </row>
    <row r="29" spans="1:17" ht="21" thickBot="1">
      <c r="A29" s="54"/>
      <c r="B29" s="125" t="str">
        <f>'Igrzyska Młodzieży Szkolnej'!B14</f>
        <v>SP im. M.K.</v>
      </c>
      <c r="C29" s="109" t="e">
        <f>'Igrzyska Młodzieży Szkolnej'!#REF!</f>
        <v>#REF!</v>
      </c>
      <c r="D29" s="124"/>
      <c r="E29" s="100" t="e">
        <f t="shared" si="3"/>
        <v>#REF!</v>
      </c>
      <c r="F29" s="170">
        <v>10</v>
      </c>
      <c r="G29" s="144">
        <f>'Igrzyska Młodzieży Szkolnej'!C34</f>
        <v>0</v>
      </c>
      <c r="H29" s="171"/>
      <c r="I29" s="172"/>
      <c r="J29" s="154">
        <v>25</v>
      </c>
      <c r="K29" s="155"/>
      <c r="L29" s="102" t="e">
        <f t="shared" si="4"/>
        <v>#REF!</v>
      </c>
      <c r="M29" s="173"/>
      <c r="N29" s="174">
        <v>9</v>
      </c>
      <c r="O29" s="160" t="e">
        <f t="shared" si="5"/>
        <v>#REF!</v>
      </c>
      <c r="P29" s="175"/>
      <c r="Q29" s="79" t="e">
        <f>'Plan startu'!#REF!</f>
        <v>#REF!</v>
      </c>
    </row>
    <row r="30" spans="1:25" s="75" customFormat="1" ht="21" hidden="1" thickBot="1">
      <c r="A30" s="76"/>
      <c r="B30" s="129" t="str">
        <f>'Igrzyska Młodzieży Szkolnej'!B15</f>
        <v>PG</v>
      </c>
      <c r="C30" s="109" t="e">
        <f>'Igrzyska Młodzieży Szkolnej'!#REF!</f>
        <v>#REF!</v>
      </c>
      <c r="D30" s="59"/>
      <c r="E30" s="100" t="e">
        <f t="shared" si="3"/>
        <v>#REF!</v>
      </c>
      <c r="F30" s="62"/>
      <c r="G30" s="144">
        <f>'Igrzyska Młodzieży Szkolnej'!C35</f>
        <v>0</v>
      </c>
      <c r="H30" s="118"/>
      <c r="I30" s="123"/>
      <c r="J30" s="111"/>
      <c r="K30" s="151"/>
      <c r="L30" s="119"/>
      <c r="M30" s="62"/>
      <c r="N30" s="62"/>
      <c r="O30" s="63">
        <f>SUM(L30)*20</f>
        <v>0</v>
      </c>
      <c r="P30" s="77"/>
      <c r="Q30" s="79" t="e">
        <f>'Plan startu'!#REF!</f>
        <v>#REF!</v>
      </c>
      <c r="W30" s="240"/>
      <c r="X30" s="240"/>
      <c r="Y30" s="240"/>
    </row>
    <row r="31" spans="1:17" ht="35.25" customHeight="1" thickBot="1">
      <c r="A31" s="55" t="s">
        <v>23</v>
      </c>
      <c r="B31" s="60" t="s">
        <v>1</v>
      </c>
      <c r="C31" s="65" t="e">
        <f>SUM(C20:C30)</f>
        <v>#REF!</v>
      </c>
      <c r="D31" s="64">
        <f aca="true" t="shared" si="6" ref="D31:L31">SUM(D20:D30)</f>
        <v>100</v>
      </c>
      <c r="E31" s="101" t="e">
        <f t="shared" si="6"/>
        <v>#REF!</v>
      </c>
      <c r="F31" s="74" t="s">
        <v>23</v>
      </c>
      <c r="G31" s="65" t="e">
        <f t="shared" si="6"/>
        <v>#REF!</v>
      </c>
      <c r="H31" s="64">
        <f t="shared" si="6"/>
        <v>0</v>
      </c>
      <c r="I31" s="64">
        <f t="shared" si="6"/>
        <v>0</v>
      </c>
      <c r="J31" s="156">
        <f t="shared" si="6"/>
        <v>415</v>
      </c>
      <c r="K31" s="157">
        <f t="shared" si="6"/>
        <v>675</v>
      </c>
      <c r="L31" s="103" t="e">
        <f t="shared" si="6"/>
        <v>#REF!</v>
      </c>
      <c r="M31" s="66"/>
      <c r="N31" s="74" t="s">
        <v>23</v>
      </c>
      <c r="O31" s="244" t="e">
        <f>SUM(O20:O29)</f>
        <v>#REF!</v>
      </c>
      <c r="P31" s="67">
        <f>SUM(P20:P30)</f>
        <v>0</v>
      </c>
      <c r="Q31" s="68" t="e">
        <f>SUM(Q20:Q30)</f>
        <v>#REF!</v>
      </c>
    </row>
    <row r="32" spans="1:17" ht="17.25" customHeight="1">
      <c r="A32" s="22"/>
      <c r="B32" s="14"/>
      <c r="C32" s="14"/>
      <c r="D32" s="14"/>
      <c r="E32" s="14"/>
      <c r="F32" s="14"/>
      <c r="G32" s="14"/>
      <c r="H32" s="14"/>
      <c r="I32" s="14"/>
      <c r="J32" s="149"/>
      <c r="K32" s="149"/>
      <c r="L32" s="41"/>
      <c r="M32" s="14"/>
      <c r="N32" s="14"/>
      <c r="O32" s="23"/>
      <c r="P32" s="14"/>
      <c r="Q32" s="14"/>
    </row>
    <row r="33" spans="1:17" ht="23.25" customHeight="1" thickBot="1">
      <c r="A33" s="394" t="s">
        <v>82</v>
      </c>
      <c r="B33" s="394"/>
      <c r="C33" s="394"/>
      <c r="D33" s="394"/>
      <c r="E33" s="394"/>
      <c r="F33" s="394"/>
      <c r="G33" s="394"/>
      <c r="H33" s="14"/>
      <c r="I33" s="14"/>
      <c r="J33" s="149"/>
      <c r="K33" s="149"/>
      <c r="L33" s="41"/>
      <c r="M33" s="14"/>
      <c r="N33" s="14"/>
      <c r="O33" s="14"/>
      <c r="P33" s="14"/>
      <c r="Q33" s="14"/>
    </row>
    <row r="34" spans="1:17" ht="66.75" customHeight="1" thickBot="1">
      <c r="A34" s="420" t="s">
        <v>21</v>
      </c>
      <c r="B34" s="402" t="s">
        <v>26</v>
      </c>
      <c r="C34" s="428" t="s">
        <v>50</v>
      </c>
      <c r="D34" s="406" t="s">
        <v>63</v>
      </c>
      <c r="E34" s="431" t="s">
        <v>61</v>
      </c>
      <c r="F34" s="400" t="s">
        <v>69</v>
      </c>
      <c r="G34" s="420" t="s">
        <v>25</v>
      </c>
      <c r="H34" s="420" t="s">
        <v>62</v>
      </c>
      <c r="I34" s="402" t="s">
        <v>66</v>
      </c>
      <c r="J34" s="434" t="s">
        <v>52</v>
      </c>
      <c r="K34" s="435"/>
      <c r="L34" s="436" t="s">
        <v>22</v>
      </c>
      <c r="M34" s="402" t="s">
        <v>29</v>
      </c>
      <c r="N34" s="400" t="s">
        <v>69</v>
      </c>
      <c r="O34" s="420" t="s">
        <v>42</v>
      </c>
      <c r="P34" s="420" t="s">
        <v>55</v>
      </c>
      <c r="Q34" s="420" t="s">
        <v>44</v>
      </c>
    </row>
    <row r="35" spans="1:17" ht="18.75" customHeight="1" thickBot="1">
      <c r="A35" s="426"/>
      <c r="B35" s="427"/>
      <c r="C35" s="429"/>
      <c r="D35" s="430"/>
      <c r="E35" s="432"/>
      <c r="F35" s="401"/>
      <c r="G35" s="421"/>
      <c r="H35" s="433"/>
      <c r="I35" s="427"/>
      <c r="J35" s="105" t="s">
        <v>48</v>
      </c>
      <c r="K35" s="106" t="s">
        <v>49</v>
      </c>
      <c r="L35" s="437"/>
      <c r="M35" s="438"/>
      <c r="N35" s="401"/>
      <c r="O35" s="426"/>
      <c r="P35" s="426"/>
      <c r="Q35" s="426"/>
    </row>
    <row r="36" spans="1:17" ht="21" thickBot="1">
      <c r="A36" s="49"/>
      <c r="B36" s="128" t="str">
        <f>Licealiada!B23</f>
        <v>I LO</v>
      </c>
      <c r="C36" s="114" t="e">
        <f>Licealiada!#REF!</f>
        <v>#REF!</v>
      </c>
      <c r="D36" s="176">
        <v>25</v>
      </c>
      <c r="E36" s="116" t="e">
        <f>SUM(C36,D36)</f>
        <v>#REF!</v>
      </c>
      <c r="F36" s="70">
        <v>1</v>
      </c>
      <c r="G36" s="144">
        <f>Licealiada!C23</f>
        <v>0</v>
      </c>
      <c r="H36" s="109"/>
      <c r="I36" s="131"/>
      <c r="J36" s="111">
        <v>100</v>
      </c>
      <c r="K36" s="112">
        <v>125</v>
      </c>
      <c r="L36" s="117" t="e">
        <f>SUM(E36,G36,H36,J36,K36)</f>
        <v>#REF!</v>
      </c>
      <c r="M36" s="70"/>
      <c r="N36" s="70">
        <v>1</v>
      </c>
      <c r="O36" s="177" t="e">
        <f>L36*20</f>
        <v>#REF!</v>
      </c>
      <c r="P36" s="69"/>
      <c r="Q36" s="78" t="e">
        <f>'Plan startu'!#REF!</f>
        <v>#REF!</v>
      </c>
    </row>
    <row r="37" spans="1:17" ht="21" thickBot="1">
      <c r="A37" s="93"/>
      <c r="B37" s="128" t="str">
        <f>Licealiada!B24</f>
        <v>II LO</v>
      </c>
      <c r="C37" s="114" t="e">
        <f>Licealiada!#REF!</f>
        <v>#REF!</v>
      </c>
      <c r="D37" s="178"/>
      <c r="E37" s="116" t="e">
        <f aca="true" t="shared" si="7" ref="E37:E45">SUM(C37,D37)</f>
        <v>#REF!</v>
      </c>
      <c r="F37" s="70">
        <v>4</v>
      </c>
      <c r="G37" s="144">
        <f>Licealiada!C24</f>
        <v>0</v>
      </c>
      <c r="H37" s="114"/>
      <c r="I37" s="131"/>
      <c r="J37" s="111">
        <v>35</v>
      </c>
      <c r="K37" s="112">
        <v>25</v>
      </c>
      <c r="L37" s="117" t="e">
        <f aca="true" t="shared" si="8" ref="L37:L45">SUM(E37,G37,H37,J37,K37)</f>
        <v>#REF!</v>
      </c>
      <c r="M37" s="70"/>
      <c r="N37" s="70">
        <v>5</v>
      </c>
      <c r="O37" s="177" t="e">
        <f aca="true" t="shared" si="9" ref="O37:O44">L37*20</f>
        <v>#REF!</v>
      </c>
      <c r="P37" s="69"/>
      <c r="Q37" s="78" t="e">
        <f>'Plan startu'!#REF!</f>
        <v>#REF!</v>
      </c>
    </row>
    <row r="38" spans="1:17" ht="18.75" customHeight="1" thickBot="1">
      <c r="A38" s="93"/>
      <c r="B38" s="128" t="str">
        <f>Licealiada!B25</f>
        <v>III LO</v>
      </c>
      <c r="C38" s="114" t="e">
        <f>Licealiada!#REF!</f>
        <v>#REF!</v>
      </c>
      <c r="D38" s="178">
        <v>25</v>
      </c>
      <c r="E38" s="116" t="e">
        <f t="shared" si="7"/>
        <v>#REF!</v>
      </c>
      <c r="F38" s="70">
        <v>2</v>
      </c>
      <c r="G38" s="144">
        <f>Licealiada!C25</f>
        <v>1</v>
      </c>
      <c r="H38" s="114"/>
      <c r="I38" s="131"/>
      <c r="J38" s="111">
        <v>80</v>
      </c>
      <c r="K38" s="112">
        <v>25</v>
      </c>
      <c r="L38" s="117" t="e">
        <f t="shared" si="8"/>
        <v>#REF!</v>
      </c>
      <c r="M38" s="70"/>
      <c r="N38" s="70">
        <v>4</v>
      </c>
      <c r="O38" s="177" t="e">
        <f t="shared" si="9"/>
        <v>#REF!</v>
      </c>
      <c r="P38" s="69"/>
      <c r="Q38" s="78" t="e">
        <f>'Plan startu'!#REF!</f>
        <v>#REF!</v>
      </c>
    </row>
    <row r="39" spans="1:17" ht="18" customHeight="1" thickBot="1">
      <c r="A39" s="94">
        <v>5</v>
      </c>
      <c r="B39" s="128" t="str">
        <f>Licealiada!B26</f>
        <v>ZS 4</v>
      </c>
      <c r="C39" s="114" t="e">
        <f>Licealiada!#REF!</f>
        <v>#REF!</v>
      </c>
      <c r="D39" s="178"/>
      <c r="E39" s="116" t="e">
        <f t="shared" si="7"/>
        <v>#REF!</v>
      </c>
      <c r="F39" s="70">
        <v>7</v>
      </c>
      <c r="G39" s="144">
        <f>Licealiada!C26</f>
        <v>0</v>
      </c>
      <c r="H39" s="114"/>
      <c r="I39" s="131"/>
      <c r="J39" s="111">
        <v>25</v>
      </c>
      <c r="K39" s="112"/>
      <c r="L39" s="117" t="e">
        <f t="shared" si="8"/>
        <v>#REF!</v>
      </c>
      <c r="M39" s="70"/>
      <c r="N39" s="70">
        <v>7</v>
      </c>
      <c r="O39" s="177" t="e">
        <f t="shared" si="9"/>
        <v>#REF!</v>
      </c>
      <c r="P39" s="69"/>
      <c r="Q39" s="78" t="e">
        <f>'Plan startu'!#REF!</f>
        <v>#REF!</v>
      </c>
    </row>
    <row r="40" spans="1:17" ht="20.25" customHeight="1" thickBot="1">
      <c r="A40" s="95">
        <v>6</v>
      </c>
      <c r="B40" s="128" t="str">
        <f>Licealiada!B27</f>
        <v>ZST</v>
      </c>
      <c r="C40" s="114" t="e">
        <f>Licealiada!#REF!</f>
        <v>#REF!</v>
      </c>
      <c r="D40" s="178">
        <v>25</v>
      </c>
      <c r="E40" s="116" t="e">
        <f t="shared" si="7"/>
        <v>#REF!</v>
      </c>
      <c r="F40" s="70">
        <v>3</v>
      </c>
      <c r="G40" s="144">
        <f>Licealiada!C27</f>
        <v>0</v>
      </c>
      <c r="H40" s="114"/>
      <c r="I40" s="131"/>
      <c r="J40" s="111">
        <v>50</v>
      </c>
      <c r="K40" s="112">
        <v>75</v>
      </c>
      <c r="L40" s="117" t="e">
        <f t="shared" si="8"/>
        <v>#REF!</v>
      </c>
      <c r="M40" s="70"/>
      <c r="N40" s="70">
        <v>3</v>
      </c>
      <c r="O40" s="177" t="e">
        <f t="shared" si="9"/>
        <v>#REF!</v>
      </c>
      <c r="P40" s="69"/>
      <c r="Q40" s="78" t="e">
        <f>'Plan startu'!#REF!</f>
        <v>#REF!</v>
      </c>
    </row>
    <row r="41" spans="1:19" ht="21" thickBot="1">
      <c r="A41" s="50">
        <v>5</v>
      </c>
      <c r="B41" s="128" t="str">
        <f>Licealiada!B28</f>
        <v>ZS 6</v>
      </c>
      <c r="C41" s="114" t="e">
        <f>Licealiada!#REF!</f>
        <v>#REF!</v>
      </c>
      <c r="D41" s="178"/>
      <c r="E41" s="116" t="e">
        <f t="shared" si="7"/>
        <v>#REF!</v>
      </c>
      <c r="F41" s="70">
        <v>5</v>
      </c>
      <c r="G41" s="144">
        <f>Licealiada!C28</f>
        <v>0</v>
      </c>
      <c r="H41" s="114"/>
      <c r="I41" s="131"/>
      <c r="J41" s="111">
        <v>25</v>
      </c>
      <c r="K41" s="112">
        <v>150</v>
      </c>
      <c r="L41" s="117" t="e">
        <f t="shared" si="8"/>
        <v>#REF!</v>
      </c>
      <c r="M41" s="70"/>
      <c r="N41" s="70">
        <v>2</v>
      </c>
      <c r="O41" s="177" t="e">
        <f t="shared" si="9"/>
        <v>#REF!</v>
      </c>
      <c r="P41" s="69"/>
      <c r="Q41" s="78" t="e">
        <f>'Plan startu'!#REF!</f>
        <v>#REF!</v>
      </c>
      <c r="S41" s="98"/>
    </row>
    <row r="42" spans="1:17" ht="21" thickBot="1">
      <c r="A42" s="50">
        <v>8</v>
      </c>
      <c r="B42" s="128" t="str">
        <f>Licealiada!B29</f>
        <v>ZS CKR</v>
      </c>
      <c r="C42" s="114" t="e">
        <f>Licealiada!#REF!</f>
        <v>#REF!</v>
      </c>
      <c r="D42" s="178"/>
      <c r="E42" s="116" t="e">
        <f t="shared" si="7"/>
        <v>#REF!</v>
      </c>
      <c r="F42" s="70">
        <v>6</v>
      </c>
      <c r="G42" s="144">
        <f>Licealiada!C29</f>
        <v>0</v>
      </c>
      <c r="H42" s="114"/>
      <c r="I42" s="131"/>
      <c r="J42" s="111">
        <v>25</v>
      </c>
      <c r="K42" s="112"/>
      <c r="L42" s="117" t="e">
        <f t="shared" si="8"/>
        <v>#REF!</v>
      </c>
      <c r="M42" s="70"/>
      <c r="N42" s="70">
        <v>6</v>
      </c>
      <c r="O42" s="177" t="e">
        <f t="shared" si="9"/>
        <v>#REF!</v>
      </c>
      <c r="P42" s="69"/>
      <c r="Q42" s="78" t="e">
        <f>'Plan startu'!#REF!</f>
        <v>#REF!</v>
      </c>
    </row>
    <row r="43" spans="1:17" ht="20.25" customHeight="1" thickBot="1">
      <c r="A43" s="50">
        <v>10</v>
      </c>
      <c r="B43" s="128" t="str">
        <f>Licealiada!B30</f>
        <v>ZDZ</v>
      </c>
      <c r="C43" s="114" t="e">
        <f>Licealiada!#REF!</f>
        <v>#REF!</v>
      </c>
      <c r="D43" s="178"/>
      <c r="E43" s="116" t="e">
        <f t="shared" si="7"/>
        <v>#REF!</v>
      </c>
      <c r="F43" s="70">
        <v>9</v>
      </c>
      <c r="G43" s="144">
        <f>Licealiada!C30</f>
        <v>0</v>
      </c>
      <c r="H43" s="114"/>
      <c r="I43" s="131"/>
      <c r="J43" s="111">
        <v>25</v>
      </c>
      <c r="K43" s="112"/>
      <c r="L43" s="117" t="e">
        <f t="shared" si="8"/>
        <v>#REF!</v>
      </c>
      <c r="M43" s="70"/>
      <c r="N43" s="70">
        <v>8</v>
      </c>
      <c r="O43" s="177">
        <v>0</v>
      </c>
      <c r="P43" s="69"/>
      <c r="Q43" s="78" t="e">
        <f>'Plan startu'!#REF!</f>
        <v>#REF!</v>
      </c>
    </row>
    <row r="44" spans="1:17" ht="20.25" customHeight="1" hidden="1" thickBot="1">
      <c r="A44" s="50">
        <v>11</v>
      </c>
      <c r="B44" s="128" t="str">
        <f>Licealiada!B31</f>
        <v>ZSSS</v>
      </c>
      <c r="C44" s="114">
        <f>0</f>
        <v>0</v>
      </c>
      <c r="D44" s="179"/>
      <c r="E44" s="116">
        <f t="shared" si="7"/>
        <v>0</v>
      </c>
      <c r="F44" s="70"/>
      <c r="G44" s="144">
        <f>Licealiada!C31</f>
        <v>0</v>
      </c>
      <c r="H44" s="114"/>
      <c r="I44" s="131"/>
      <c r="J44" s="111"/>
      <c r="K44" s="112"/>
      <c r="L44" s="117">
        <f t="shared" si="8"/>
        <v>0</v>
      </c>
      <c r="M44" s="70"/>
      <c r="N44" s="70"/>
      <c r="O44" s="177">
        <f t="shared" si="9"/>
        <v>0</v>
      </c>
      <c r="P44" s="69"/>
      <c r="Q44" s="78" t="e">
        <f>'Plan startu'!#REF!</f>
        <v>#REF!</v>
      </c>
    </row>
    <row r="45" spans="1:17" ht="20.25" customHeight="1" thickBot="1">
      <c r="A45" s="50"/>
      <c r="B45" s="128" t="s">
        <v>76</v>
      </c>
      <c r="C45" s="114" t="e">
        <f>Licealiada!#REF!</f>
        <v>#REF!</v>
      </c>
      <c r="D45" s="180"/>
      <c r="E45" s="116" t="e">
        <f t="shared" si="7"/>
        <v>#REF!</v>
      </c>
      <c r="F45" s="173">
        <v>8</v>
      </c>
      <c r="G45" s="144">
        <f>Licealiada!C32</f>
        <v>0</v>
      </c>
      <c r="H45" s="131"/>
      <c r="I45" s="131"/>
      <c r="J45" s="154">
        <v>25</v>
      </c>
      <c r="K45" s="158"/>
      <c r="L45" s="117" t="e">
        <f t="shared" si="8"/>
        <v>#REF!</v>
      </c>
      <c r="M45" s="173"/>
      <c r="N45" s="173">
        <v>9</v>
      </c>
      <c r="O45" s="177">
        <v>0</v>
      </c>
      <c r="P45" s="127"/>
      <c r="Q45" s="78" t="e">
        <f>'Plan startu'!#REF!</f>
        <v>#REF!</v>
      </c>
    </row>
    <row r="46" spans="1:17" ht="19.5" customHeight="1" thickBot="1">
      <c r="A46" s="51" t="s">
        <v>23</v>
      </c>
      <c r="B46" s="60" t="s">
        <v>1</v>
      </c>
      <c r="C46" s="71" t="e">
        <f>SUM(C36:C45)</f>
        <v>#REF!</v>
      </c>
      <c r="D46" s="71">
        <f>SUM(D36:D45)</f>
        <v>75</v>
      </c>
      <c r="E46" s="71" t="e">
        <f>SUM(E36:E45)</f>
        <v>#REF!</v>
      </c>
      <c r="F46" s="61" t="s">
        <v>23</v>
      </c>
      <c r="G46" s="71">
        <f aca="true" t="shared" si="10" ref="G46:L46">SUM(G36:G45)</f>
        <v>1</v>
      </c>
      <c r="H46" s="71">
        <f t="shared" si="10"/>
        <v>0</v>
      </c>
      <c r="I46" s="71">
        <f t="shared" si="10"/>
        <v>0</v>
      </c>
      <c r="J46" s="71">
        <f t="shared" si="10"/>
        <v>390</v>
      </c>
      <c r="K46" s="71">
        <f t="shared" si="10"/>
        <v>400</v>
      </c>
      <c r="L46" s="96" t="e">
        <f t="shared" si="10"/>
        <v>#REF!</v>
      </c>
      <c r="M46" s="61"/>
      <c r="N46" s="61" t="s">
        <v>23</v>
      </c>
      <c r="O46" s="245" t="e">
        <f>SUM(O36:O45)</f>
        <v>#REF!</v>
      </c>
      <c r="P46" s="72">
        <f>SUM(P36:P45)</f>
        <v>0</v>
      </c>
      <c r="Q46" s="73" t="e">
        <f>SUM(Q36:Q45)</f>
        <v>#REF!</v>
      </c>
    </row>
    <row r="47" ht="12.75">
      <c r="A47" s="4"/>
    </row>
    <row r="48" spans="1:16" ht="20.25">
      <c r="A48" s="4"/>
      <c r="B48" s="15"/>
      <c r="O48" s="148"/>
      <c r="P48" s="30">
        <f>P16+P31+P46</f>
        <v>0</v>
      </c>
    </row>
    <row r="49" spans="7:15" ht="12.75">
      <c r="G49" s="97"/>
      <c r="O49" s="30"/>
    </row>
    <row r="50" spans="2:17" ht="72" customHeight="1">
      <c r="B50" s="237" t="s">
        <v>83</v>
      </c>
      <c r="H50" s="98"/>
      <c r="J50" s="30"/>
      <c r="Q50" s="30"/>
    </row>
    <row r="51" spans="2:11" ht="59.25" customHeight="1">
      <c r="B51" s="241" t="e">
        <f>SUM(O15,O31,O46)</f>
        <v>#REF!</v>
      </c>
      <c r="H51" s="147"/>
      <c r="K51" s="130"/>
    </row>
    <row r="52" spans="8:10" ht="58.5" customHeight="1">
      <c r="H52" s="130"/>
      <c r="J52" s="130"/>
    </row>
    <row r="53" ht="40.5" customHeight="1"/>
    <row r="54" ht="59.25" customHeight="1">
      <c r="H54" s="98"/>
    </row>
    <row r="55" ht="15.75">
      <c r="B55" s="5"/>
    </row>
    <row r="56" ht="12.75">
      <c r="B56" s="12"/>
    </row>
    <row r="57" ht="12.75">
      <c r="B57" s="12"/>
    </row>
    <row r="58" ht="12.75">
      <c r="B58" s="12"/>
    </row>
  </sheetData>
  <sheetProtection/>
  <mergeCells count="51">
    <mergeCell ref="Q34:Q35"/>
    <mergeCell ref="I34:I35"/>
    <mergeCell ref="J34:K34"/>
    <mergeCell ref="L34:L35"/>
    <mergeCell ref="M34:M35"/>
    <mergeCell ref="N34:N35"/>
    <mergeCell ref="O34:O35"/>
    <mergeCell ref="Q18:Q19"/>
    <mergeCell ref="A33:G33"/>
    <mergeCell ref="A34:A35"/>
    <mergeCell ref="B34:B35"/>
    <mergeCell ref="C34:C35"/>
    <mergeCell ref="D34:D35"/>
    <mergeCell ref="E34:E35"/>
    <mergeCell ref="G34:G35"/>
    <mergeCell ref="H34:H35"/>
    <mergeCell ref="P34:P35"/>
    <mergeCell ref="J18:K18"/>
    <mergeCell ref="L18:L19"/>
    <mergeCell ref="M18:M19"/>
    <mergeCell ref="N18:N19"/>
    <mergeCell ref="O18:O19"/>
    <mergeCell ref="P18:P19"/>
    <mergeCell ref="P3:P4"/>
    <mergeCell ref="Q3:Q4"/>
    <mergeCell ref="A18:A19"/>
    <mergeCell ref="B18:B19"/>
    <mergeCell ref="C18:C19"/>
    <mergeCell ref="D18:D19"/>
    <mergeCell ref="E18:E19"/>
    <mergeCell ref="G18:G19"/>
    <mergeCell ref="H18:H19"/>
    <mergeCell ref="I18:I19"/>
    <mergeCell ref="I3:I4"/>
    <mergeCell ref="J3:K3"/>
    <mergeCell ref="L3:L4"/>
    <mergeCell ref="M3:M4"/>
    <mergeCell ref="N3:N4"/>
    <mergeCell ref="O3:O4"/>
    <mergeCell ref="A3:A4"/>
    <mergeCell ref="B3:B4"/>
    <mergeCell ref="C3:C4"/>
    <mergeCell ref="D3:D4"/>
    <mergeCell ref="E3:E4"/>
    <mergeCell ref="H3:H4"/>
    <mergeCell ref="B2:H2"/>
    <mergeCell ref="B17:H17"/>
    <mergeCell ref="G3:G4"/>
    <mergeCell ref="F3:F4"/>
    <mergeCell ref="F18:F19"/>
    <mergeCell ref="F34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6" sqref="AH6:AH16"/>
    </sheetView>
  </sheetViews>
  <sheetFormatPr defaultColWidth="9.140625" defaultRowHeight="12.75"/>
  <cols>
    <col min="1" max="1" width="4.00390625" style="0" customWidth="1"/>
    <col min="2" max="2" width="14.28125" style="0" customWidth="1"/>
    <col min="3" max="3" width="6.7109375" style="0" customWidth="1"/>
    <col min="4" max="4" width="4.7109375" style="0" customWidth="1"/>
    <col min="5" max="5" width="5.7109375" style="0" customWidth="1"/>
    <col min="6" max="6" width="5.140625" style="0" customWidth="1"/>
    <col min="7" max="7" width="4.7109375" style="0" customWidth="1"/>
    <col min="8" max="8" width="6.421875" style="0" customWidth="1"/>
    <col min="9" max="9" width="4.8515625" style="0" customWidth="1"/>
    <col min="10" max="10" width="6.00390625" style="0" customWidth="1"/>
    <col min="11" max="11" width="4.57421875" style="0" customWidth="1"/>
    <col min="12" max="12" width="4.421875" style="0" customWidth="1"/>
    <col min="13" max="13" width="5.00390625" style="0" customWidth="1"/>
    <col min="14" max="14" width="3.140625" style="0" bestFit="1" customWidth="1"/>
    <col min="15" max="16" width="5.28125" style="0" customWidth="1"/>
    <col min="17" max="17" width="5.00390625" style="0" customWidth="1"/>
    <col min="18" max="18" width="4.7109375" style="0" customWidth="1"/>
    <col min="19" max="19" width="4.8515625" style="0" customWidth="1"/>
    <col min="20" max="20" width="5.00390625" style="0" customWidth="1"/>
    <col min="21" max="21" width="6.57421875" style="0" customWidth="1"/>
    <col min="22" max="22" width="5.57421875" style="0" customWidth="1"/>
    <col min="23" max="23" width="5.140625" style="0" customWidth="1"/>
    <col min="24" max="24" width="4.8515625" style="0" customWidth="1"/>
    <col min="25" max="25" width="7.57421875" style="0" customWidth="1"/>
    <col min="26" max="26" width="5.7109375" style="0" customWidth="1"/>
    <col min="27" max="27" width="8.28125" style="0" customWidth="1"/>
    <col min="28" max="28" width="7.7109375" style="0" customWidth="1"/>
    <col min="29" max="29" width="4.140625" style="0" customWidth="1"/>
    <col min="30" max="30" width="10.140625" style="0" customWidth="1"/>
    <col min="31" max="31" width="11.57421875" style="0" bestFit="1" customWidth="1"/>
    <col min="32" max="32" width="13.7109375" style="0" bestFit="1" customWidth="1"/>
    <col min="33" max="33" width="11.421875" style="0" customWidth="1"/>
    <col min="34" max="34" width="13.8515625" style="0" customWidth="1"/>
    <col min="35" max="35" width="7.28125" style="0" hidden="1" customWidth="1"/>
    <col min="36" max="36" width="7.28125" style="0" customWidth="1"/>
  </cols>
  <sheetData>
    <row r="1" spans="1:34" ht="15.75">
      <c r="A1" s="32" t="s">
        <v>90</v>
      </c>
      <c r="B1" s="9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2"/>
      <c r="AH1" s="188"/>
    </row>
    <row r="2" spans="1:34" ht="27.75" customHeight="1" thickBot="1">
      <c r="A2" s="2"/>
      <c r="B2" s="2"/>
      <c r="C2" s="11"/>
      <c r="D2" s="10"/>
      <c r="E2" s="10"/>
      <c r="F2" s="10"/>
      <c r="G2" s="453" t="s">
        <v>97</v>
      </c>
      <c r="H2" s="453"/>
      <c r="I2" s="444" t="s">
        <v>97</v>
      </c>
      <c r="J2" s="444"/>
      <c r="K2" s="444"/>
      <c r="L2" s="444"/>
      <c r="M2" s="270"/>
      <c r="N2" s="270"/>
      <c r="O2" s="444" t="s">
        <v>97</v>
      </c>
      <c r="P2" s="444"/>
      <c r="Q2" s="444" t="s">
        <v>97</v>
      </c>
      <c r="R2" s="444"/>
      <c r="S2" s="270"/>
      <c r="T2" s="270"/>
      <c r="U2" s="269"/>
      <c r="V2" s="269"/>
      <c r="W2" s="269" t="s">
        <v>97</v>
      </c>
      <c r="X2" s="269"/>
      <c r="Y2" s="271"/>
      <c r="Z2" s="272"/>
      <c r="AA2" s="273"/>
      <c r="AB2" s="271"/>
      <c r="AC2" s="271"/>
      <c r="AD2" s="271"/>
      <c r="AE2" s="271"/>
      <c r="AF2" s="271"/>
      <c r="AG2" s="268"/>
      <c r="AH2" s="188"/>
    </row>
    <row r="3" spans="1:35" ht="54" customHeight="1">
      <c r="A3" s="452" t="s">
        <v>21</v>
      </c>
      <c r="B3" s="457" t="s">
        <v>26</v>
      </c>
      <c r="C3" s="445" t="s">
        <v>31</v>
      </c>
      <c r="D3" s="445"/>
      <c r="E3" s="445" t="s">
        <v>56</v>
      </c>
      <c r="F3" s="445"/>
      <c r="G3" s="445" t="s">
        <v>37</v>
      </c>
      <c r="H3" s="445"/>
      <c r="I3" s="445" t="s">
        <v>0</v>
      </c>
      <c r="J3" s="445"/>
      <c r="K3" s="445" t="s">
        <v>41</v>
      </c>
      <c r="L3" s="445"/>
      <c r="M3" s="445" t="s">
        <v>11</v>
      </c>
      <c r="N3" s="445"/>
      <c r="O3" s="445" t="s">
        <v>34</v>
      </c>
      <c r="P3" s="456"/>
      <c r="Q3" s="445" t="s">
        <v>2</v>
      </c>
      <c r="R3" s="445"/>
      <c r="S3" s="445" t="s">
        <v>32</v>
      </c>
      <c r="T3" s="445"/>
      <c r="U3" s="445" t="s">
        <v>79</v>
      </c>
      <c r="V3" s="445"/>
      <c r="W3" s="468" t="s">
        <v>98</v>
      </c>
      <c r="X3" s="469"/>
      <c r="Y3" s="445" t="s">
        <v>103</v>
      </c>
      <c r="Z3" s="445"/>
      <c r="AA3" s="361" t="s">
        <v>20</v>
      </c>
      <c r="AB3" s="445" t="s">
        <v>60</v>
      </c>
      <c r="AC3" s="445"/>
      <c r="AD3" s="266" t="s">
        <v>71</v>
      </c>
      <c r="AE3" s="266" t="s">
        <v>99</v>
      </c>
      <c r="AF3" s="266" t="s">
        <v>101</v>
      </c>
      <c r="AG3" s="463" t="s">
        <v>1</v>
      </c>
      <c r="AH3" s="458"/>
      <c r="AI3" s="120" t="s">
        <v>74</v>
      </c>
    </row>
    <row r="4" spans="1:35" ht="16.5" customHeight="1">
      <c r="A4" s="452"/>
      <c r="B4" s="457"/>
      <c r="C4" s="274">
        <v>1</v>
      </c>
      <c r="D4" s="274">
        <v>2</v>
      </c>
      <c r="E4" s="274">
        <v>3</v>
      </c>
      <c r="F4" s="274">
        <v>4</v>
      </c>
      <c r="G4" s="274">
        <v>5</v>
      </c>
      <c r="H4" s="274">
        <v>6</v>
      </c>
      <c r="I4" s="274">
        <v>7</v>
      </c>
      <c r="J4" s="274">
        <v>8</v>
      </c>
      <c r="K4" s="274">
        <v>9</v>
      </c>
      <c r="L4" s="274">
        <v>10</v>
      </c>
      <c r="M4" s="447">
        <v>11</v>
      </c>
      <c r="N4" s="447"/>
      <c r="O4" s="274">
        <v>12</v>
      </c>
      <c r="P4" s="274">
        <v>13</v>
      </c>
      <c r="Q4" s="274">
        <v>14</v>
      </c>
      <c r="R4" s="274">
        <v>15</v>
      </c>
      <c r="S4" s="274">
        <v>16</v>
      </c>
      <c r="T4" s="274">
        <v>17</v>
      </c>
      <c r="U4" s="274">
        <v>18</v>
      </c>
      <c r="V4" s="274">
        <v>19</v>
      </c>
      <c r="W4" s="274">
        <v>20</v>
      </c>
      <c r="X4" s="274">
        <v>21</v>
      </c>
      <c r="Y4" s="274">
        <v>22</v>
      </c>
      <c r="Z4" s="274">
        <v>23</v>
      </c>
      <c r="AA4" s="274">
        <v>24</v>
      </c>
      <c r="AB4" s="447">
        <v>25</v>
      </c>
      <c r="AC4" s="447"/>
      <c r="AD4" s="274">
        <v>26</v>
      </c>
      <c r="AE4" s="274">
        <v>27</v>
      </c>
      <c r="AF4" s="274">
        <v>28</v>
      </c>
      <c r="AG4" s="463"/>
      <c r="AH4" s="458"/>
      <c r="AI4" s="263"/>
    </row>
    <row r="5" spans="1:35" s="1" customFormat="1" ht="26.25" customHeight="1" thickBot="1">
      <c r="A5" s="452"/>
      <c r="B5" s="457"/>
      <c r="C5" s="277" t="s">
        <v>38</v>
      </c>
      <c r="D5" s="277" t="s">
        <v>39</v>
      </c>
      <c r="E5" s="277" t="s">
        <v>38</v>
      </c>
      <c r="F5" s="277" t="s">
        <v>39</v>
      </c>
      <c r="G5" s="277" t="s">
        <v>38</v>
      </c>
      <c r="H5" s="277" t="s">
        <v>39</v>
      </c>
      <c r="I5" s="266" t="s">
        <v>38</v>
      </c>
      <c r="J5" s="266" t="s">
        <v>39</v>
      </c>
      <c r="K5" s="266" t="s">
        <v>38</v>
      </c>
      <c r="L5" s="266" t="s">
        <v>39</v>
      </c>
      <c r="M5" s="445" t="s">
        <v>45</v>
      </c>
      <c r="N5" s="445"/>
      <c r="O5" s="266" t="s">
        <v>38</v>
      </c>
      <c r="P5" s="266" t="s">
        <v>39</v>
      </c>
      <c r="Q5" s="266" t="s">
        <v>38</v>
      </c>
      <c r="R5" s="266" t="s">
        <v>39</v>
      </c>
      <c r="S5" s="266" t="s">
        <v>38</v>
      </c>
      <c r="T5" s="266" t="s">
        <v>39</v>
      </c>
      <c r="U5" s="266" t="s">
        <v>38</v>
      </c>
      <c r="V5" s="266" t="s">
        <v>39</v>
      </c>
      <c r="W5" s="266" t="s">
        <v>38</v>
      </c>
      <c r="X5" s="266" t="s">
        <v>39</v>
      </c>
      <c r="Y5" s="278" t="s">
        <v>38</v>
      </c>
      <c r="Z5" s="278" t="s">
        <v>39</v>
      </c>
      <c r="AA5" s="266" t="s">
        <v>45</v>
      </c>
      <c r="AB5" s="445" t="s">
        <v>45</v>
      </c>
      <c r="AC5" s="445"/>
      <c r="AD5" s="266" t="s">
        <v>65</v>
      </c>
      <c r="AE5" s="266" t="s">
        <v>65</v>
      </c>
      <c r="AF5" s="266" t="s">
        <v>65</v>
      </c>
      <c r="AG5" s="463"/>
      <c r="AH5" s="458"/>
      <c r="AI5" s="264"/>
    </row>
    <row r="6" spans="1:35" ht="15" thickBot="1">
      <c r="A6" s="279">
        <v>1</v>
      </c>
      <c r="B6" s="280" t="s">
        <v>12</v>
      </c>
      <c r="C6" s="184">
        <v>5</v>
      </c>
      <c r="D6" s="184">
        <v>6</v>
      </c>
      <c r="E6" s="184">
        <v>2</v>
      </c>
      <c r="F6" s="184">
        <v>1</v>
      </c>
      <c r="G6" s="184"/>
      <c r="H6" s="184"/>
      <c r="I6" s="184"/>
      <c r="J6" s="184"/>
      <c r="K6" s="184">
        <v>1</v>
      </c>
      <c r="L6" s="184">
        <v>2</v>
      </c>
      <c r="M6" s="446">
        <v>2</v>
      </c>
      <c r="N6" s="446"/>
      <c r="O6" s="184"/>
      <c r="P6" s="184"/>
      <c r="Q6" s="184"/>
      <c r="R6" s="184"/>
      <c r="S6" s="184">
        <v>6</v>
      </c>
      <c r="T6" s="184">
        <v>9</v>
      </c>
      <c r="U6" s="184">
        <v>2</v>
      </c>
      <c r="V6" s="184">
        <v>2</v>
      </c>
      <c r="W6" s="184">
        <v>1</v>
      </c>
      <c r="X6" s="184">
        <v>2</v>
      </c>
      <c r="Y6" s="184"/>
      <c r="Z6" s="184"/>
      <c r="AA6" s="184">
        <v>1</v>
      </c>
      <c r="AB6" s="446">
        <v>8</v>
      </c>
      <c r="AC6" s="446"/>
      <c r="AD6" s="184">
        <v>6</v>
      </c>
      <c r="AE6" s="184">
        <v>3</v>
      </c>
      <c r="AF6" s="184">
        <v>3</v>
      </c>
      <c r="AG6" s="184">
        <f>SUM(C6:AF6)</f>
        <v>62</v>
      </c>
      <c r="AH6" s="184"/>
      <c r="AI6" s="81">
        <f aca="true" t="shared" si="0" ref="AI6:AI17">SUM(C6:AG6)</f>
        <v>124</v>
      </c>
    </row>
    <row r="7" spans="1:35" ht="15" thickBot="1">
      <c r="A7" s="279">
        <v>2</v>
      </c>
      <c r="B7" s="280" t="s">
        <v>13</v>
      </c>
      <c r="C7" s="184">
        <v>2</v>
      </c>
      <c r="D7" s="184">
        <v>7</v>
      </c>
      <c r="E7" s="184"/>
      <c r="F7" s="184"/>
      <c r="G7" s="184"/>
      <c r="H7" s="184"/>
      <c r="I7" s="184"/>
      <c r="J7" s="184"/>
      <c r="K7" s="184">
        <v>3</v>
      </c>
      <c r="L7" s="184">
        <v>1</v>
      </c>
      <c r="M7" s="446"/>
      <c r="N7" s="446"/>
      <c r="O7" s="184">
        <v>0</v>
      </c>
      <c r="P7" s="184"/>
      <c r="Q7" s="184"/>
      <c r="R7" s="184"/>
      <c r="S7" s="184">
        <v>7</v>
      </c>
      <c r="T7" s="184">
        <v>4</v>
      </c>
      <c r="U7" s="184">
        <v>6</v>
      </c>
      <c r="V7" s="184">
        <v>5</v>
      </c>
      <c r="W7" s="184">
        <v>4</v>
      </c>
      <c r="X7" s="184">
        <v>6</v>
      </c>
      <c r="Y7" s="184"/>
      <c r="Z7" s="184"/>
      <c r="AA7" s="184">
        <v>8</v>
      </c>
      <c r="AB7" s="446"/>
      <c r="AC7" s="446"/>
      <c r="AD7" s="184">
        <v>3</v>
      </c>
      <c r="AE7" s="184">
        <v>6</v>
      </c>
      <c r="AF7" s="184">
        <v>7</v>
      </c>
      <c r="AG7" s="184">
        <f aca="true" t="shared" si="1" ref="AG7:AG15">SUM(C7:AF7)</f>
        <v>69</v>
      </c>
      <c r="AH7" s="184"/>
      <c r="AI7" s="81">
        <f t="shared" si="0"/>
        <v>138</v>
      </c>
    </row>
    <row r="8" spans="1:35" ht="15" thickBot="1">
      <c r="A8" s="279">
        <v>3</v>
      </c>
      <c r="B8" s="280" t="s">
        <v>14</v>
      </c>
      <c r="C8" s="184"/>
      <c r="D8" s="184">
        <v>3</v>
      </c>
      <c r="E8" s="184"/>
      <c r="F8" s="184"/>
      <c r="G8" s="184"/>
      <c r="H8" s="184"/>
      <c r="I8" s="184"/>
      <c r="J8" s="184"/>
      <c r="K8" s="184"/>
      <c r="L8" s="184"/>
      <c r="M8" s="446"/>
      <c r="N8" s="446"/>
      <c r="O8" s="184"/>
      <c r="P8" s="184"/>
      <c r="Q8" s="184"/>
      <c r="R8" s="184"/>
      <c r="S8" s="184">
        <v>2</v>
      </c>
      <c r="T8" s="184">
        <v>6</v>
      </c>
      <c r="U8" s="184">
        <v>5</v>
      </c>
      <c r="V8" s="184">
        <v>7</v>
      </c>
      <c r="W8" s="184"/>
      <c r="X8" s="184">
        <v>1</v>
      </c>
      <c r="Y8" s="184"/>
      <c r="Z8" s="184"/>
      <c r="AA8" s="184">
        <v>3</v>
      </c>
      <c r="AB8" s="446"/>
      <c r="AC8" s="446"/>
      <c r="AD8" s="184">
        <v>9</v>
      </c>
      <c r="AE8" s="184"/>
      <c r="AF8" s="184">
        <v>4</v>
      </c>
      <c r="AG8" s="184">
        <f t="shared" si="1"/>
        <v>40</v>
      </c>
      <c r="AH8" s="184"/>
      <c r="AI8" s="81">
        <f t="shared" si="0"/>
        <v>80</v>
      </c>
    </row>
    <row r="9" spans="1:35" ht="15" thickBot="1">
      <c r="A9" s="279">
        <v>4</v>
      </c>
      <c r="B9" s="280" t="s">
        <v>15</v>
      </c>
      <c r="C9" s="184">
        <v>1</v>
      </c>
      <c r="D9" s="184">
        <v>4</v>
      </c>
      <c r="E9" s="184">
        <v>4</v>
      </c>
      <c r="F9" s="184">
        <v>2</v>
      </c>
      <c r="G9" s="184"/>
      <c r="H9" s="184"/>
      <c r="I9" s="184">
        <v>0</v>
      </c>
      <c r="J9" s="184">
        <v>0</v>
      </c>
      <c r="K9" s="184">
        <v>2</v>
      </c>
      <c r="L9" s="184">
        <v>3</v>
      </c>
      <c r="M9" s="446">
        <v>1</v>
      </c>
      <c r="N9" s="446"/>
      <c r="O9" s="184"/>
      <c r="P9" s="184"/>
      <c r="Q9" s="184"/>
      <c r="R9" s="184"/>
      <c r="S9" s="184">
        <v>4</v>
      </c>
      <c r="T9" s="184">
        <v>7</v>
      </c>
      <c r="U9" s="184">
        <v>3</v>
      </c>
      <c r="V9" s="184">
        <v>9</v>
      </c>
      <c r="W9" s="184">
        <v>2</v>
      </c>
      <c r="X9" s="184">
        <v>3</v>
      </c>
      <c r="Y9" s="184"/>
      <c r="Z9" s="184"/>
      <c r="AA9" s="184">
        <v>4</v>
      </c>
      <c r="AB9" s="446">
        <v>6</v>
      </c>
      <c r="AC9" s="446"/>
      <c r="AD9" s="184">
        <v>4</v>
      </c>
      <c r="AE9" s="184"/>
      <c r="AF9" s="184">
        <v>5</v>
      </c>
      <c r="AG9" s="184">
        <f t="shared" si="1"/>
        <v>64</v>
      </c>
      <c r="AH9" s="184"/>
      <c r="AI9" s="81">
        <f t="shared" si="0"/>
        <v>128</v>
      </c>
    </row>
    <row r="10" spans="1:35" ht="15" thickBot="1">
      <c r="A10" s="279">
        <v>5</v>
      </c>
      <c r="B10" s="280" t="s">
        <v>16</v>
      </c>
      <c r="C10" s="184">
        <v>3</v>
      </c>
      <c r="D10" s="184">
        <v>1</v>
      </c>
      <c r="E10" s="184"/>
      <c r="F10" s="184"/>
      <c r="G10" s="184"/>
      <c r="H10" s="184"/>
      <c r="I10" s="184"/>
      <c r="J10" s="184"/>
      <c r="K10" s="184"/>
      <c r="L10" s="184"/>
      <c r="M10" s="446">
        <v>5</v>
      </c>
      <c r="N10" s="446"/>
      <c r="O10" s="184"/>
      <c r="P10" s="184"/>
      <c r="Q10" s="184"/>
      <c r="R10" s="184"/>
      <c r="S10" s="184">
        <v>5</v>
      </c>
      <c r="T10" s="184">
        <v>2</v>
      </c>
      <c r="U10" s="184">
        <v>9</v>
      </c>
      <c r="V10" s="184">
        <v>4</v>
      </c>
      <c r="W10" s="184">
        <v>3</v>
      </c>
      <c r="X10" s="184"/>
      <c r="Y10" s="184"/>
      <c r="Z10" s="184"/>
      <c r="AA10" s="184">
        <v>5</v>
      </c>
      <c r="AB10" s="446">
        <v>3</v>
      </c>
      <c r="AC10" s="446"/>
      <c r="AD10" s="184">
        <v>1</v>
      </c>
      <c r="AE10" s="184">
        <v>2</v>
      </c>
      <c r="AF10" s="184">
        <v>6</v>
      </c>
      <c r="AG10" s="184">
        <f t="shared" si="1"/>
        <v>49</v>
      </c>
      <c r="AH10" s="184"/>
      <c r="AI10" s="81">
        <f t="shared" si="0"/>
        <v>98</v>
      </c>
    </row>
    <row r="11" spans="1:35" ht="15" thickBot="1">
      <c r="A11" s="279">
        <v>6</v>
      </c>
      <c r="B11" s="280" t="s">
        <v>17</v>
      </c>
      <c r="C11" s="184"/>
      <c r="D11" s="184">
        <v>2</v>
      </c>
      <c r="E11" s="184"/>
      <c r="F11" s="184"/>
      <c r="G11" s="184"/>
      <c r="H11" s="184"/>
      <c r="I11" s="184"/>
      <c r="J11" s="184"/>
      <c r="K11" s="184">
        <v>6</v>
      </c>
      <c r="L11" s="184"/>
      <c r="M11" s="446"/>
      <c r="N11" s="446"/>
      <c r="O11" s="184"/>
      <c r="P11" s="184"/>
      <c r="Q11" s="184"/>
      <c r="R11" s="184"/>
      <c r="S11" s="184">
        <v>1</v>
      </c>
      <c r="T11" s="184">
        <v>1</v>
      </c>
      <c r="U11" s="184">
        <v>1</v>
      </c>
      <c r="V11" s="184">
        <v>1</v>
      </c>
      <c r="W11" s="184"/>
      <c r="X11" s="184"/>
      <c r="Y11" s="184"/>
      <c r="Z11" s="184"/>
      <c r="AA11" s="184">
        <v>2</v>
      </c>
      <c r="AB11" s="446">
        <v>1</v>
      </c>
      <c r="AC11" s="446"/>
      <c r="AD11" s="184">
        <v>2</v>
      </c>
      <c r="AE11" s="184"/>
      <c r="AF11" s="184">
        <v>1</v>
      </c>
      <c r="AG11" s="184">
        <f t="shared" si="1"/>
        <v>18</v>
      </c>
      <c r="AH11" s="184"/>
      <c r="AI11" s="81">
        <f t="shared" si="0"/>
        <v>36</v>
      </c>
    </row>
    <row r="12" spans="1:35" ht="15" thickBot="1">
      <c r="A12" s="279">
        <v>7</v>
      </c>
      <c r="B12" s="280" t="s">
        <v>18</v>
      </c>
      <c r="C12" s="184"/>
      <c r="D12" s="184">
        <v>5</v>
      </c>
      <c r="E12" s="184">
        <v>1</v>
      </c>
      <c r="F12" s="184">
        <v>5</v>
      </c>
      <c r="G12" s="184">
        <v>0</v>
      </c>
      <c r="H12" s="184">
        <v>0</v>
      </c>
      <c r="I12" s="184">
        <v>0</v>
      </c>
      <c r="J12" s="184">
        <v>0</v>
      </c>
      <c r="K12" s="184"/>
      <c r="L12" s="184"/>
      <c r="M12" s="446">
        <v>7</v>
      </c>
      <c r="N12" s="446"/>
      <c r="O12" s="184"/>
      <c r="P12" s="184"/>
      <c r="Q12" s="184"/>
      <c r="R12" s="364"/>
      <c r="S12" s="184">
        <v>3</v>
      </c>
      <c r="T12" s="184">
        <v>3</v>
      </c>
      <c r="U12" s="184">
        <v>4</v>
      </c>
      <c r="V12" s="184">
        <v>3</v>
      </c>
      <c r="W12" s="184"/>
      <c r="X12" s="184"/>
      <c r="Y12" s="184"/>
      <c r="Z12" s="184"/>
      <c r="AA12" s="184"/>
      <c r="AB12" s="446">
        <v>5</v>
      </c>
      <c r="AC12" s="446"/>
      <c r="AD12" s="184">
        <v>5</v>
      </c>
      <c r="AE12" s="184">
        <v>1</v>
      </c>
      <c r="AF12" s="184">
        <v>2</v>
      </c>
      <c r="AG12" s="184">
        <f t="shared" si="1"/>
        <v>44</v>
      </c>
      <c r="AH12" s="184"/>
      <c r="AI12" s="81">
        <f t="shared" si="0"/>
        <v>88</v>
      </c>
    </row>
    <row r="13" spans="1:35" ht="15" thickBot="1">
      <c r="A13" s="279">
        <v>8</v>
      </c>
      <c r="B13" s="280" t="s">
        <v>19</v>
      </c>
      <c r="C13" s="184"/>
      <c r="D13" s="184">
        <v>9</v>
      </c>
      <c r="E13" s="184"/>
      <c r="F13" s="184">
        <v>3</v>
      </c>
      <c r="G13" s="184"/>
      <c r="H13" s="184"/>
      <c r="I13" s="184"/>
      <c r="J13" s="184"/>
      <c r="K13" s="184">
        <v>4</v>
      </c>
      <c r="L13" s="184">
        <v>5</v>
      </c>
      <c r="M13" s="446">
        <v>4</v>
      </c>
      <c r="N13" s="446"/>
      <c r="O13" s="184"/>
      <c r="P13" s="184"/>
      <c r="Q13" s="184">
        <v>0</v>
      </c>
      <c r="R13" s="184">
        <v>0</v>
      </c>
      <c r="S13" s="184">
        <v>9</v>
      </c>
      <c r="T13" s="184">
        <v>5</v>
      </c>
      <c r="U13" s="184">
        <v>7</v>
      </c>
      <c r="V13" s="184">
        <v>6</v>
      </c>
      <c r="W13" s="184">
        <v>6</v>
      </c>
      <c r="X13" s="184">
        <v>4</v>
      </c>
      <c r="Y13" s="184"/>
      <c r="Z13" s="184"/>
      <c r="AA13" s="184">
        <v>6</v>
      </c>
      <c r="AB13" s="446">
        <v>4</v>
      </c>
      <c r="AC13" s="446"/>
      <c r="AD13" s="184">
        <v>7</v>
      </c>
      <c r="AE13" s="184">
        <v>4</v>
      </c>
      <c r="AF13" s="184">
        <v>9</v>
      </c>
      <c r="AG13" s="184">
        <f t="shared" si="1"/>
        <v>92</v>
      </c>
      <c r="AH13" s="184"/>
      <c r="AI13" s="81">
        <f t="shared" si="0"/>
        <v>184</v>
      </c>
    </row>
    <row r="14" spans="1:35" ht="15" thickBot="1">
      <c r="A14" s="279">
        <v>9</v>
      </c>
      <c r="B14" s="280" t="s">
        <v>84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446">
        <v>3</v>
      </c>
      <c r="N14" s="446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446">
        <v>2</v>
      </c>
      <c r="AC14" s="446"/>
      <c r="AD14" s="184"/>
      <c r="AE14" s="184"/>
      <c r="AF14" s="184"/>
      <c r="AG14" s="184">
        <f t="shared" si="1"/>
        <v>5</v>
      </c>
      <c r="AH14" s="184"/>
      <c r="AI14" s="81">
        <f t="shared" si="0"/>
        <v>10</v>
      </c>
    </row>
    <row r="15" spans="1:35" ht="15" thickBot="1">
      <c r="A15" s="279">
        <v>10</v>
      </c>
      <c r="B15" s="280" t="s">
        <v>77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446"/>
      <c r="N15" s="446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446"/>
      <c r="AC15" s="446"/>
      <c r="AD15" s="184"/>
      <c r="AE15" s="184"/>
      <c r="AF15" s="184"/>
      <c r="AG15" s="184">
        <f t="shared" si="1"/>
        <v>0</v>
      </c>
      <c r="AH15" s="184"/>
      <c r="AI15" s="80">
        <f t="shared" si="0"/>
        <v>0</v>
      </c>
    </row>
    <row r="16" spans="1:35" ht="14.25" customHeight="1" thickBot="1">
      <c r="A16" s="451" t="s">
        <v>1</v>
      </c>
      <c r="B16" s="451"/>
      <c r="C16" s="275">
        <f>SUM(C6:C15)</f>
        <v>11</v>
      </c>
      <c r="D16" s="275">
        <f aca="true" t="shared" si="2" ref="D16:L16">SUM(D6:D15)</f>
        <v>37</v>
      </c>
      <c r="E16" s="275">
        <f t="shared" si="2"/>
        <v>7</v>
      </c>
      <c r="F16" s="275">
        <f t="shared" si="2"/>
        <v>11</v>
      </c>
      <c r="G16" s="275">
        <f t="shared" si="2"/>
        <v>0</v>
      </c>
      <c r="H16" s="275">
        <f t="shared" si="2"/>
        <v>0</v>
      </c>
      <c r="I16" s="275">
        <f t="shared" si="2"/>
        <v>0</v>
      </c>
      <c r="J16" s="275">
        <f t="shared" si="2"/>
        <v>0</v>
      </c>
      <c r="K16" s="275">
        <f t="shared" si="2"/>
        <v>16</v>
      </c>
      <c r="L16" s="275">
        <f t="shared" si="2"/>
        <v>11</v>
      </c>
      <c r="M16" s="439">
        <f>SUM(M6:N15)</f>
        <v>22</v>
      </c>
      <c r="N16" s="440"/>
      <c r="O16" s="275">
        <f>SUM(O6:O15)</f>
        <v>0</v>
      </c>
      <c r="P16" s="275">
        <f aca="true" t="shared" si="3" ref="P16:X16">SUM(P6:P15)</f>
        <v>0</v>
      </c>
      <c r="Q16" s="275">
        <f t="shared" si="3"/>
        <v>0</v>
      </c>
      <c r="R16" s="275">
        <f t="shared" si="3"/>
        <v>0</v>
      </c>
      <c r="S16" s="275">
        <f t="shared" si="3"/>
        <v>37</v>
      </c>
      <c r="T16" s="275">
        <f t="shared" si="3"/>
        <v>37</v>
      </c>
      <c r="U16" s="275">
        <f t="shared" si="3"/>
        <v>37</v>
      </c>
      <c r="V16" s="275">
        <f t="shared" si="3"/>
        <v>37</v>
      </c>
      <c r="W16" s="275">
        <f t="shared" si="3"/>
        <v>16</v>
      </c>
      <c r="X16" s="275">
        <f t="shared" si="3"/>
        <v>16</v>
      </c>
      <c r="Y16" s="275">
        <f>SUM(Y6:Y15)</f>
        <v>0</v>
      </c>
      <c r="Z16" s="275">
        <f>SUM(Z6:Z15)</f>
        <v>0</v>
      </c>
      <c r="AA16" s="275">
        <f>SUM(AA6:AA15)</f>
        <v>29</v>
      </c>
      <c r="AB16" s="439">
        <f>SUM(AB6:AC15)</f>
        <v>29</v>
      </c>
      <c r="AC16" s="440"/>
      <c r="AD16" s="275">
        <f>SUM(AD6:AD15)</f>
        <v>37</v>
      </c>
      <c r="AE16" s="275">
        <f>SUM(AE6:AE15)</f>
        <v>16</v>
      </c>
      <c r="AF16" s="275">
        <f>SUM(AF6:AF15)</f>
        <v>37</v>
      </c>
      <c r="AG16" s="184">
        <f>SUM(C16:AF16)</f>
        <v>443</v>
      </c>
      <c r="AH16" s="184"/>
      <c r="AI16" s="92">
        <f t="shared" si="0"/>
        <v>886</v>
      </c>
    </row>
    <row r="17" spans="1:35" ht="38.25" customHeight="1" thickBot="1">
      <c r="A17" s="454" t="s">
        <v>57</v>
      </c>
      <c r="B17" s="455"/>
      <c r="C17" s="276">
        <v>4</v>
      </c>
      <c r="D17" s="276">
        <v>8</v>
      </c>
      <c r="E17" s="276">
        <v>3</v>
      </c>
      <c r="F17" s="276">
        <v>4</v>
      </c>
      <c r="G17" s="276"/>
      <c r="H17" s="276"/>
      <c r="I17" s="276"/>
      <c r="J17" s="276"/>
      <c r="K17" s="276">
        <v>5</v>
      </c>
      <c r="L17" s="276">
        <v>4</v>
      </c>
      <c r="M17" s="441">
        <v>6</v>
      </c>
      <c r="N17" s="441"/>
      <c r="O17" s="276"/>
      <c r="P17" s="276"/>
      <c r="Q17" s="276"/>
      <c r="R17" s="276"/>
      <c r="S17" s="276">
        <v>8</v>
      </c>
      <c r="T17" s="276">
        <v>8</v>
      </c>
      <c r="U17" s="276">
        <v>8</v>
      </c>
      <c r="V17" s="276">
        <v>8</v>
      </c>
      <c r="W17" s="276">
        <v>5</v>
      </c>
      <c r="X17" s="276">
        <v>5</v>
      </c>
      <c r="Y17" s="276"/>
      <c r="Z17" s="276"/>
      <c r="AA17" s="276">
        <v>7</v>
      </c>
      <c r="AB17" s="441">
        <v>7</v>
      </c>
      <c r="AC17" s="441"/>
      <c r="AD17" s="276">
        <v>8</v>
      </c>
      <c r="AE17" s="276">
        <v>5</v>
      </c>
      <c r="AF17" s="276">
        <v>8</v>
      </c>
      <c r="AG17" s="259">
        <f>SUM(C17:AF17)</f>
        <v>111</v>
      </c>
      <c r="AH17" s="265"/>
      <c r="AI17" s="185">
        <f t="shared" si="0"/>
        <v>222</v>
      </c>
    </row>
    <row r="18" spans="1:35" ht="12.75" customHeight="1">
      <c r="A18" s="24"/>
      <c r="B18" s="25"/>
      <c r="C18" s="82"/>
      <c r="D18" s="82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2"/>
      <c r="Q18" s="83"/>
      <c r="R18" s="83"/>
      <c r="S18" s="83"/>
      <c r="T18" s="83"/>
      <c r="U18" s="83"/>
      <c r="V18" s="83"/>
      <c r="W18" s="83"/>
      <c r="X18" s="83"/>
      <c r="Y18" s="85"/>
      <c r="Z18" s="83"/>
      <c r="AA18" s="84"/>
      <c r="AB18" s="85"/>
      <c r="AC18" s="85"/>
      <c r="AD18" s="85"/>
      <c r="AE18" s="85"/>
      <c r="AF18" s="85"/>
      <c r="AG18" s="85"/>
      <c r="AH18" s="85"/>
      <c r="AI18" s="29"/>
    </row>
    <row r="19" spans="1:35" ht="15.75" customHeight="1">
      <c r="A19" s="31" t="s">
        <v>92</v>
      </c>
      <c r="B19" s="25"/>
      <c r="C19" s="31"/>
      <c r="D19" s="25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47"/>
      <c r="P19" s="43"/>
      <c r="Q19" s="26"/>
      <c r="R19" s="26"/>
      <c r="S19" s="26"/>
      <c r="T19" s="26"/>
      <c r="U19" s="26"/>
      <c r="V19" s="26"/>
      <c r="W19" s="26"/>
      <c r="X19" s="26"/>
      <c r="Y19" s="88"/>
      <c r="Z19" s="26"/>
      <c r="AA19" s="87"/>
      <c r="AB19" s="88"/>
      <c r="AC19" s="88"/>
      <c r="AD19" s="88"/>
      <c r="AE19" s="88"/>
      <c r="AF19" s="88"/>
      <c r="AG19" s="88"/>
      <c r="AH19" s="88"/>
      <c r="AI19" s="27"/>
    </row>
    <row r="20" spans="1:27" ht="12" customHeight="1">
      <c r="A20" s="6"/>
      <c r="B20" s="6"/>
      <c r="C20" s="89"/>
      <c r="D20" s="89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7"/>
      <c r="S20" s="90"/>
      <c r="T20" s="91"/>
      <c r="U20" s="91"/>
      <c r="V20" s="91"/>
      <c r="W20" s="91"/>
      <c r="X20" s="91"/>
      <c r="Z20" s="8"/>
      <c r="AA20" s="2"/>
    </row>
    <row r="21" spans="1:32" ht="40.5" customHeight="1">
      <c r="A21" s="452" t="s">
        <v>21</v>
      </c>
      <c r="B21" s="452" t="s">
        <v>26</v>
      </c>
      <c r="C21" s="461" t="s">
        <v>110</v>
      </c>
      <c r="D21" s="462"/>
      <c r="E21" s="459" t="s">
        <v>112</v>
      </c>
      <c r="F21" s="460"/>
      <c r="G21" s="442" t="s">
        <v>113</v>
      </c>
      <c r="H21" s="443"/>
      <c r="I21" s="442" t="s">
        <v>37</v>
      </c>
      <c r="J21" s="443"/>
      <c r="K21" s="442" t="s">
        <v>33</v>
      </c>
      <c r="L21" s="443"/>
      <c r="M21" s="442" t="s">
        <v>34</v>
      </c>
      <c r="N21" s="443"/>
      <c r="O21" s="442" t="s">
        <v>11</v>
      </c>
      <c r="P21" s="443"/>
      <c r="Q21" s="442" t="s">
        <v>56</v>
      </c>
      <c r="R21" s="443"/>
      <c r="S21" s="442" t="s">
        <v>111</v>
      </c>
      <c r="T21" s="443"/>
      <c r="U21" s="442" t="s">
        <v>2</v>
      </c>
      <c r="V21" s="443"/>
      <c r="W21" s="442" t="s">
        <v>0</v>
      </c>
      <c r="X21" s="467"/>
      <c r="Y21" s="443"/>
      <c r="Z21" s="442" t="s">
        <v>79</v>
      </c>
      <c r="AA21" s="443"/>
      <c r="AB21" s="442" t="s">
        <v>120</v>
      </c>
      <c r="AC21" s="443"/>
      <c r="AD21" s="442" t="s">
        <v>124</v>
      </c>
      <c r="AE21" s="443"/>
      <c r="AF21" s="464" t="s">
        <v>1</v>
      </c>
    </row>
    <row r="22" spans="1:32" ht="13.5" customHeight="1">
      <c r="A22" s="452"/>
      <c r="B22" s="452"/>
      <c r="C22" s="249">
        <v>1</v>
      </c>
      <c r="D22" s="346">
        <v>2</v>
      </c>
      <c r="E22" s="249">
        <v>3</v>
      </c>
      <c r="F22" s="346">
        <v>4</v>
      </c>
      <c r="G22" s="249">
        <v>5</v>
      </c>
      <c r="H22" s="346">
        <v>6</v>
      </c>
      <c r="I22" s="249">
        <v>7</v>
      </c>
      <c r="J22" s="346">
        <v>8</v>
      </c>
      <c r="K22" s="249">
        <v>9</v>
      </c>
      <c r="L22" s="346">
        <v>10</v>
      </c>
      <c r="M22" s="249">
        <v>11</v>
      </c>
      <c r="N22" s="346">
        <v>12</v>
      </c>
      <c r="O22" s="459">
        <v>13</v>
      </c>
      <c r="P22" s="460"/>
      <c r="Q22" s="249">
        <v>14</v>
      </c>
      <c r="R22" s="346">
        <v>15</v>
      </c>
      <c r="S22" s="249">
        <v>16</v>
      </c>
      <c r="T22" s="346">
        <v>17</v>
      </c>
      <c r="U22" s="249">
        <v>18</v>
      </c>
      <c r="V22" s="346">
        <v>19</v>
      </c>
      <c r="W22" s="459">
        <v>20</v>
      </c>
      <c r="X22" s="460"/>
      <c r="Y22" s="346">
        <v>21</v>
      </c>
      <c r="Z22" s="249">
        <v>22</v>
      </c>
      <c r="AA22" s="346">
        <v>23</v>
      </c>
      <c r="AB22" s="249">
        <v>24</v>
      </c>
      <c r="AC22" s="346">
        <v>25</v>
      </c>
      <c r="AD22" s="249">
        <v>26</v>
      </c>
      <c r="AE22" s="346">
        <v>27</v>
      </c>
      <c r="AF22" s="465"/>
    </row>
    <row r="23" spans="1:33" ht="13.5" customHeight="1">
      <c r="A23" s="452"/>
      <c r="B23" s="452"/>
      <c r="C23" s="249" t="s">
        <v>38</v>
      </c>
      <c r="D23" s="346" t="s">
        <v>39</v>
      </c>
      <c r="E23" s="249" t="s">
        <v>38</v>
      </c>
      <c r="F23" s="346" t="s">
        <v>39</v>
      </c>
      <c r="G23" s="249" t="s">
        <v>38</v>
      </c>
      <c r="H23" s="346" t="s">
        <v>39</v>
      </c>
      <c r="I23" s="249" t="s">
        <v>38</v>
      </c>
      <c r="J23" s="346" t="s">
        <v>39</v>
      </c>
      <c r="K23" s="249" t="s">
        <v>38</v>
      </c>
      <c r="L23" s="346" t="s">
        <v>39</v>
      </c>
      <c r="M23" s="249" t="s">
        <v>38</v>
      </c>
      <c r="N23" s="346" t="s">
        <v>39</v>
      </c>
      <c r="O23" s="459" t="s">
        <v>45</v>
      </c>
      <c r="P23" s="460"/>
      <c r="Q23" s="249" t="s">
        <v>38</v>
      </c>
      <c r="R23" s="346" t="s">
        <v>39</v>
      </c>
      <c r="S23" s="249" t="s">
        <v>38</v>
      </c>
      <c r="T23" s="346" t="s">
        <v>39</v>
      </c>
      <c r="U23" s="249" t="s">
        <v>38</v>
      </c>
      <c r="V23" s="346" t="s">
        <v>39</v>
      </c>
      <c r="W23" s="459" t="s">
        <v>38</v>
      </c>
      <c r="X23" s="460"/>
      <c r="Y23" s="346" t="s">
        <v>39</v>
      </c>
      <c r="Z23" s="249" t="s">
        <v>38</v>
      </c>
      <c r="AA23" s="346" t="s">
        <v>39</v>
      </c>
      <c r="AB23" s="249" t="s">
        <v>38</v>
      </c>
      <c r="AC23" s="346" t="s">
        <v>39</v>
      </c>
      <c r="AD23" s="249" t="s">
        <v>38</v>
      </c>
      <c r="AE23" s="346" t="s">
        <v>39</v>
      </c>
      <c r="AF23" s="466"/>
      <c r="AG23" s="378"/>
    </row>
    <row r="24" spans="1:33" ht="14.25">
      <c r="A24" s="279">
        <v>1</v>
      </c>
      <c r="B24" s="388" t="s">
        <v>12</v>
      </c>
      <c r="C24" s="291"/>
      <c r="D24" s="291"/>
      <c r="E24" s="291"/>
      <c r="F24" s="389"/>
      <c r="G24" s="389"/>
      <c r="H24" s="389"/>
      <c r="I24" s="291"/>
      <c r="J24" s="291"/>
      <c r="K24" s="291"/>
      <c r="L24" s="389"/>
      <c r="M24" s="389"/>
      <c r="N24" s="389"/>
      <c r="O24" s="449"/>
      <c r="P24" s="450"/>
      <c r="Q24" s="389"/>
      <c r="R24" s="389"/>
      <c r="S24" s="291"/>
      <c r="T24" s="291">
        <v>1</v>
      </c>
      <c r="U24" s="291"/>
      <c r="V24" s="389"/>
      <c r="W24" s="449"/>
      <c r="X24" s="450"/>
      <c r="Y24" s="389"/>
      <c r="Z24" s="291"/>
      <c r="AA24" s="389"/>
      <c r="AB24" s="291"/>
      <c r="AC24" s="291">
        <v>1</v>
      </c>
      <c r="AD24" s="291">
        <v>1</v>
      </c>
      <c r="AE24" s="291">
        <v>1</v>
      </c>
      <c r="AF24" s="291">
        <f>SUM(C24:AE24)</f>
        <v>4</v>
      </c>
      <c r="AG24" s="379"/>
    </row>
    <row r="25" spans="1:33" ht="14.25">
      <c r="A25" s="279">
        <v>2</v>
      </c>
      <c r="B25" s="388" t="s">
        <v>13</v>
      </c>
      <c r="C25" s="291">
        <v>1</v>
      </c>
      <c r="D25" s="291">
        <v>1</v>
      </c>
      <c r="E25" s="291"/>
      <c r="F25" s="389"/>
      <c r="G25" s="389"/>
      <c r="H25" s="389"/>
      <c r="I25" s="291"/>
      <c r="J25" s="291"/>
      <c r="K25" s="291"/>
      <c r="L25" s="389"/>
      <c r="M25" s="389"/>
      <c r="N25" s="389"/>
      <c r="O25" s="449"/>
      <c r="P25" s="450"/>
      <c r="Q25" s="389"/>
      <c r="R25" s="389"/>
      <c r="S25" s="291">
        <v>1</v>
      </c>
      <c r="T25" s="291">
        <v>1</v>
      </c>
      <c r="U25" s="291"/>
      <c r="V25" s="389"/>
      <c r="W25" s="449"/>
      <c r="X25" s="450"/>
      <c r="Y25" s="389"/>
      <c r="Z25" s="291">
        <v>1</v>
      </c>
      <c r="AA25" s="389"/>
      <c r="AB25" s="291">
        <v>1</v>
      </c>
      <c r="AC25" s="389"/>
      <c r="AD25" s="291">
        <v>1</v>
      </c>
      <c r="AE25" s="291">
        <v>1</v>
      </c>
      <c r="AF25" s="291">
        <f aca="true" t="shared" si="4" ref="AF25:AF32">SUM(C25:AE25)</f>
        <v>8</v>
      </c>
      <c r="AG25" s="379"/>
    </row>
    <row r="26" spans="1:33" ht="14.25">
      <c r="A26" s="279">
        <v>3</v>
      </c>
      <c r="B26" s="388" t="s">
        <v>14</v>
      </c>
      <c r="C26" s="291"/>
      <c r="D26" s="291">
        <v>1</v>
      </c>
      <c r="E26" s="291"/>
      <c r="F26" s="389"/>
      <c r="G26" s="389"/>
      <c r="H26" s="389"/>
      <c r="I26" s="291"/>
      <c r="J26" s="291"/>
      <c r="K26" s="291"/>
      <c r="L26" s="389"/>
      <c r="M26" s="389"/>
      <c r="N26" s="389"/>
      <c r="O26" s="449"/>
      <c r="P26" s="450"/>
      <c r="Q26" s="389"/>
      <c r="R26" s="389"/>
      <c r="S26" s="291"/>
      <c r="T26" s="291"/>
      <c r="U26" s="291"/>
      <c r="V26" s="389"/>
      <c r="W26" s="449"/>
      <c r="X26" s="450"/>
      <c r="Y26" s="389"/>
      <c r="Z26" s="291"/>
      <c r="AA26" s="291">
        <v>1</v>
      </c>
      <c r="AB26" s="291"/>
      <c r="AC26" s="389"/>
      <c r="AD26" s="291"/>
      <c r="AE26" s="291">
        <v>1</v>
      </c>
      <c r="AF26" s="291">
        <f t="shared" si="4"/>
        <v>3</v>
      </c>
      <c r="AG26" s="378"/>
    </row>
    <row r="27" spans="1:33" ht="14.25">
      <c r="A27" s="279">
        <v>4</v>
      </c>
      <c r="B27" s="388" t="s">
        <v>15</v>
      </c>
      <c r="C27" s="291"/>
      <c r="D27" s="291"/>
      <c r="E27" s="291">
        <v>1</v>
      </c>
      <c r="F27" s="291">
        <v>1</v>
      </c>
      <c r="G27" s="389"/>
      <c r="H27" s="389"/>
      <c r="I27" s="291"/>
      <c r="J27" s="291"/>
      <c r="K27" s="291"/>
      <c r="L27" s="291">
        <v>1</v>
      </c>
      <c r="M27" s="389"/>
      <c r="N27" s="389"/>
      <c r="O27" s="449"/>
      <c r="P27" s="450"/>
      <c r="Q27" s="291">
        <v>1</v>
      </c>
      <c r="R27" s="389"/>
      <c r="S27" s="291"/>
      <c r="T27" s="291">
        <v>1</v>
      </c>
      <c r="U27" s="291"/>
      <c r="V27" s="389"/>
      <c r="W27" s="449"/>
      <c r="X27" s="450"/>
      <c r="Y27" s="291">
        <v>1</v>
      </c>
      <c r="Z27" s="291"/>
      <c r="AA27" s="291">
        <v>1</v>
      </c>
      <c r="AB27" s="291"/>
      <c r="AC27" s="291"/>
      <c r="AD27" s="291">
        <v>1</v>
      </c>
      <c r="AE27" s="291">
        <v>1</v>
      </c>
      <c r="AF27" s="291">
        <f t="shared" si="4"/>
        <v>9</v>
      </c>
      <c r="AG27" s="378"/>
    </row>
    <row r="28" spans="1:33" ht="14.25">
      <c r="A28" s="279">
        <v>5</v>
      </c>
      <c r="B28" s="388" t="s">
        <v>16</v>
      </c>
      <c r="C28" s="291"/>
      <c r="D28" s="291"/>
      <c r="E28" s="291"/>
      <c r="F28" s="389"/>
      <c r="G28" s="389"/>
      <c r="H28" s="389"/>
      <c r="I28" s="291"/>
      <c r="J28" s="291"/>
      <c r="K28" s="291"/>
      <c r="L28" s="389"/>
      <c r="M28" s="389"/>
      <c r="N28" s="389"/>
      <c r="O28" s="449"/>
      <c r="P28" s="450"/>
      <c r="Q28" s="389"/>
      <c r="R28" s="389"/>
      <c r="S28" s="291">
        <v>1</v>
      </c>
      <c r="T28" s="291"/>
      <c r="U28" s="291"/>
      <c r="V28" s="389"/>
      <c r="W28" s="449"/>
      <c r="X28" s="450"/>
      <c r="Y28" s="389"/>
      <c r="Z28" s="291">
        <v>1</v>
      </c>
      <c r="AA28" s="389"/>
      <c r="AB28" s="291"/>
      <c r="AC28" s="389"/>
      <c r="AD28" s="390">
        <v>1</v>
      </c>
      <c r="AE28" s="389"/>
      <c r="AF28" s="291">
        <f t="shared" si="4"/>
        <v>3</v>
      </c>
      <c r="AG28" s="378"/>
    </row>
    <row r="29" spans="1:33" ht="14.25">
      <c r="A29" s="279">
        <v>6</v>
      </c>
      <c r="B29" s="388" t="s">
        <v>17</v>
      </c>
      <c r="C29" s="291"/>
      <c r="D29" s="291"/>
      <c r="E29" s="291"/>
      <c r="F29" s="389"/>
      <c r="G29" s="389"/>
      <c r="H29" s="389"/>
      <c r="I29" s="291"/>
      <c r="J29" s="291"/>
      <c r="K29" s="291">
        <v>1</v>
      </c>
      <c r="L29" s="389"/>
      <c r="M29" s="389"/>
      <c r="N29" s="389"/>
      <c r="O29" s="449"/>
      <c r="P29" s="450"/>
      <c r="Q29" s="389"/>
      <c r="R29" s="389"/>
      <c r="S29" s="291"/>
      <c r="T29" s="291"/>
      <c r="U29" s="291"/>
      <c r="V29" s="389"/>
      <c r="W29" s="449"/>
      <c r="X29" s="450"/>
      <c r="Y29" s="389"/>
      <c r="Z29" s="291"/>
      <c r="AA29" s="389"/>
      <c r="AB29" s="291"/>
      <c r="AC29" s="389"/>
      <c r="AD29" s="291"/>
      <c r="AE29" s="389"/>
      <c r="AF29" s="291">
        <f t="shared" si="4"/>
        <v>1</v>
      </c>
      <c r="AG29" s="378"/>
    </row>
    <row r="30" spans="1:33" ht="14.25">
      <c r="A30" s="279">
        <v>7</v>
      </c>
      <c r="B30" s="388" t="s">
        <v>18</v>
      </c>
      <c r="C30" s="291"/>
      <c r="D30" s="291"/>
      <c r="E30" s="291"/>
      <c r="F30" s="389"/>
      <c r="G30" s="389"/>
      <c r="H30" s="389"/>
      <c r="I30" s="291">
        <v>1</v>
      </c>
      <c r="J30" s="291">
        <v>1</v>
      </c>
      <c r="K30" s="291"/>
      <c r="L30" s="389"/>
      <c r="M30" s="389"/>
      <c r="N30" s="389"/>
      <c r="O30" s="449">
        <v>1</v>
      </c>
      <c r="P30" s="450"/>
      <c r="Q30" s="389"/>
      <c r="R30" s="291">
        <v>1</v>
      </c>
      <c r="S30" s="291"/>
      <c r="T30" s="291"/>
      <c r="U30" s="291"/>
      <c r="V30" s="389"/>
      <c r="W30" s="449">
        <v>1</v>
      </c>
      <c r="X30" s="450"/>
      <c r="Y30" s="291">
        <v>1</v>
      </c>
      <c r="Z30" s="291"/>
      <c r="AA30" s="291"/>
      <c r="AB30" s="291"/>
      <c r="AC30" s="291"/>
      <c r="AD30" s="291"/>
      <c r="AE30" s="291"/>
      <c r="AF30" s="291">
        <f t="shared" si="4"/>
        <v>6</v>
      </c>
      <c r="AG30" s="378"/>
    </row>
    <row r="31" spans="1:33" ht="14.25">
      <c r="A31" s="279">
        <v>8</v>
      </c>
      <c r="B31" s="388" t="s">
        <v>19</v>
      </c>
      <c r="C31" s="291">
        <v>1</v>
      </c>
      <c r="D31" s="291"/>
      <c r="E31" s="291"/>
      <c r="F31" s="389"/>
      <c r="G31" s="389"/>
      <c r="H31" s="389"/>
      <c r="I31" s="291"/>
      <c r="J31" s="291"/>
      <c r="K31" s="291">
        <v>1</v>
      </c>
      <c r="L31" s="291">
        <v>1</v>
      </c>
      <c r="M31" s="389"/>
      <c r="N31" s="389"/>
      <c r="O31" s="449"/>
      <c r="P31" s="450"/>
      <c r="Q31" s="389"/>
      <c r="R31" s="291">
        <v>1</v>
      </c>
      <c r="S31" s="291">
        <v>1</v>
      </c>
      <c r="T31" s="291">
        <v>1</v>
      </c>
      <c r="U31" s="291"/>
      <c r="V31" s="389"/>
      <c r="W31" s="449"/>
      <c r="X31" s="450"/>
      <c r="Y31" s="389"/>
      <c r="Z31" s="291">
        <v>1</v>
      </c>
      <c r="AA31" s="389"/>
      <c r="AB31" s="291">
        <v>1</v>
      </c>
      <c r="AC31" s="389"/>
      <c r="AD31" s="291">
        <v>1</v>
      </c>
      <c r="AE31" s="291">
        <v>1</v>
      </c>
      <c r="AF31" s="291">
        <f t="shared" si="4"/>
        <v>10</v>
      </c>
      <c r="AG31" s="379"/>
    </row>
    <row r="32" spans="1:33" ht="14.25">
      <c r="A32" s="279">
        <v>9</v>
      </c>
      <c r="B32" s="388" t="s">
        <v>54</v>
      </c>
      <c r="C32" s="291"/>
      <c r="D32" s="291"/>
      <c r="E32" s="291"/>
      <c r="F32" s="389"/>
      <c r="G32" s="389"/>
      <c r="H32" s="389"/>
      <c r="I32" s="291"/>
      <c r="J32" s="291"/>
      <c r="K32" s="291"/>
      <c r="L32" s="389"/>
      <c r="M32" s="389"/>
      <c r="N32" s="389"/>
      <c r="O32" s="449"/>
      <c r="P32" s="450"/>
      <c r="Q32" s="389"/>
      <c r="R32" s="389"/>
      <c r="S32" s="291"/>
      <c r="T32" s="291"/>
      <c r="U32" s="291"/>
      <c r="V32" s="389"/>
      <c r="W32" s="449"/>
      <c r="X32" s="450"/>
      <c r="Y32" s="389"/>
      <c r="Z32" s="291"/>
      <c r="AA32" s="389"/>
      <c r="AB32" s="291"/>
      <c r="AC32" s="389"/>
      <c r="AD32" s="291"/>
      <c r="AE32" s="389"/>
      <c r="AF32" s="291">
        <f t="shared" si="4"/>
        <v>0</v>
      </c>
      <c r="AG32" s="378"/>
    </row>
    <row r="33" spans="1:33" ht="14.25">
      <c r="A33" s="451" t="s">
        <v>1</v>
      </c>
      <c r="B33" s="451"/>
      <c r="C33" s="291">
        <f aca="true" t="shared" si="5" ref="C33:O33">SUM(C24:C32)</f>
        <v>2</v>
      </c>
      <c r="D33" s="291">
        <f t="shared" si="5"/>
        <v>2</v>
      </c>
      <c r="E33" s="291">
        <f t="shared" si="5"/>
        <v>1</v>
      </c>
      <c r="F33" s="291">
        <f t="shared" si="5"/>
        <v>1</v>
      </c>
      <c r="G33" s="291">
        <f t="shared" si="5"/>
        <v>0</v>
      </c>
      <c r="H33" s="291">
        <f t="shared" si="5"/>
        <v>0</v>
      </c>
      <c r="I33" s="291">
        <f t="shared" si="5"/>
        <v>1</v>
      </c>
      <c r="J33" s="291">
        <f t="shared" si="5"/>
        <v>1</v>
      </c>
      <c r="K33" s="291">
        <f t="shared" si="5"/>
        <v>2</v>
      </c>
      <c r="L33" s="291">
        <f t="shared" si="5"/>
        <v>2</v>
      </c>
      <c r="M33" s="291">
        <f t="shared" si="5"/>
        <v>0</v>
      </c>
      <c r="N33" s="291">
        <f t="shared" si="5"/>
        <v>0</v>
      </c>
      <c r="O33" s="449">
        <f t="shared" si="5"/>
        <v>1</v>
      </c>
      <c r="P33" s="450"/>
      <c r="Q33" s="291">
        <f>SUM(Q24:Q32)</f>
        <v>1</v>
      </c>
      <c r="R33" s="291">
        <f>SUM(R24:R32)</f>
        <v>2</v>
      </c>
      <c r="S33" s="291">
        <f>SUM(S24:S32)</f>
        <v>3</v>
      </c>
      <c r="T33" s="291">
        <f>SUM(T24:T32)</f>
        <v>4</v>
      </c>
      <c r="U33" s="291"/>
      <c r="V33" s="291"/>
      <c r="W33" s="449">
        <v>1</v>
      </c>
      <c r="X33" s="450"/>
      <c r="Y33" s="291">
        <v>2</v>
      </c>
      <c r="Z33" s="291">
        <v>3</v>
      </c>
      <c r="AA33" s="291">
        <v>2</v>
      </c>
      <c r="AB33" s="291">
        <v>2</v>
      </c>
      <c r="AC33" s="291">
        <v>1</v>
      </c>
      <c r="AD33" s="291">
        <v>5</v>
      </c>
      <c r="AE33" s="291">
        <v>5</v>
      </c>
      <c r="AF33" s="291">
        <f>SUM(C33:AE33)</f>
        <v>44</v>
      </c>
      <c r="AG33" s="379"/>
    </row>
    <row r="34" spans="15:16" ht="12.75">
      <c r="O34" s="448"/>
      <c r="P34" s="448"/>
    </row>
  </sheetData>
  <sheetProtection/>
  <mergeCells count="95">
    <mergeCell ref="W33:X33"/>
    <mergeCell ref="W27:X27"/>
    <mergeCell ref="W28:X28"/>
    <mergeCell ref="W29:X29"/>
    <mergeCell ref="W30:X30"/>
    <mergeCell ref="W31:X31"/>
    <mergeCell ref="W32:X32"/>
    <mergeCell ref="W3:X3"/>
    <mergeCell ref="W22:X22"/>
    <mergeCell ref="W23:X23"/>
    <mergeCell ref="W24:X24"/>
    <mergeCell ref="W25:X25"/>
    <mergeCell ref="W26:X26"/>
    <mergeCell ref="AF21:AF23"/>
    <mergeCell ref="AD21:AE21"/>
    <mergeCell ref="Z21:AA21"/>
    <mergeCell ref="AB21:AC21"/>
    <mergeCell ref="U21:V21"/>
    <mergeCell ref="W21:Y21"/>
    <mergeCell ref="O33:P33"/>
    <mergeCell ref="O24:P24"/>
    <mergeCell ref="O25:P25"/>
    <mergeCell ref="O26:P26"/>
    <mergeCell ref="O27:P27"/>
    <mergeCell ref="O28:P28"/>
    <mergeCell ref="O29:P29"/>
    <mergeCell ref="K21:L21"/>
    <mergeCell ref="M21:N21"/>
    <mergeCell ref="O21:P21"/>
    <mergeCell ref="O22:P22"/>
    <mergeCell ref="O23:P23"/>
    <mergeCell ref="O30:P30"/>
    <mergeCell ref="I21:J21"/>
    <mergeCell ref="E21:F21"/>
    <mergeCell ref="G21:H21"/>
    <mergeCell ref="C21:D21"/>
    <mergeCell ref="AG3:AG5"/>
    <mergeCell ref="I3:J3"/>
    <mergeCell ref="K3:L3"/>
    <mergeCell ref="M10:N10"/>
    <mergeCell ref="M11:N11"/>
    <mergeCell ref="M13:N13"/>
    <mergeCell ref="A16:B16"/>
    <mergeCell ref="M15:N15"/>
    <mergeCell ref="M17:N17"/>
    <mergeCell ref="AH3:AH5"/>
    <mergeCell ref="M5:N5"/>
    <mergeCell ref="Q3:R3"/>
    <mergeCell ref="S3:T3"/>
    <mergeCell ref="AB3:AC3"/>
    <mergeCell ref="U3:V3"/>
    <mergeCell ref="M4:N4"/>
    <mergeCell ref="O3:P3"/>
    <mergeCell ref="E3:F3"/>
    <mergeCell ref="G3:H3"/>
    <mergeCell ref="A3:A5"/>
    <mergeCell ref="M3:N3"/>
    <mergeCell ref="B3:B5"/>
    <mergeCell ref="C3:D3"/>
    <mergeCell ref="Q2:R2"/>
    <mergeCell ref="M6:N6"/>
    <mergeCell ref="A33:B33"/>
    <mergeCell ref="A21:A23"/>
    <mergeCell ref="B21:B23"/>
    <mergeCell ref="M7:N7"/>
    <mergeCell ref="M8:N8"/>
    <mergeCell ref="M9:N9"/>
    <mergeCell ref="G2:H2"/>
    <mergeCell ref="A17:B17"/>
    <mergeCell ref="M14:N14"/>
    <mergeCell ref="AB14:AC14"/>
    <mergeCell ref="AB6:AC6"/>
    <mergeCell ref="AB12:AC12"/>
    <mergeCell ref="AB13:AC13"/>
    <mergeCell ref="O34:P34"/>
    <mergeCell ref="M16:N16"/>
    <mergeCell ref="AB15:AC15"/>
    <mergeCell ref="O31:P31"/>
    <mergeCell ref="O32:P32"/>
    <mergeCell ref="AB11:AC11"/>
    <mergeCell ref="AB7:AC7"/>
    <mergeCell ref="AB8:AC8"/>
    <mergeCell ref="AB4:AC4"/>
    <mergeCell ref="AB9:AC9"/>
    <mergeCell ref="AB10:AC10"/>
    <mergeCell ref="AB16:AC16"/>
    <mergeCell ref="AB17:AC17"/>
    <mergeCell ref="S21:T21"/>
    <mergeCell ref="I2:J2"/>
    <mergeCell ref="K2:L2"/>
    <mergeCell ref="O2:P2"/>
    <mergeCell ref="AB5:AC5"/>
    <mergeCell ref="Y3:Z3"/>
    <mergeCell ref="Q21:R21"/>
    <mergeCell ref="M12:N12"/>
  </mergeCells>
  <printOptions/>
  <pageMargins left="0.2362204724409449" right="0.1968503937007874" top="0.9448818897637796" bottom="0.5905511811023623" header="0.3937007874015748" footer="0.4330708661417323"/>
  <pageSetup horizontalDpi="600" verticalDpi="600" orientation="landscape" paperSize="9" scale="65" r:id="rId1"/>
  <headerFooter alignWithMargins="0">
    <oddHeader>&amp;C&amp;"Times New Roman,Pogrubiona"&amp;14RYWALIZACJI SPORTOWEJ -  ROK SZKOLNY 2022/2023
Igrzysla Dzieci - zdobyte punkty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8"/>
  <sheetViews>
    <sheetView view="pageBreakPreview" zoomScale="85" zoomScaleNormal="70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12" sqref="AF12"/>
    </sheetView>
  </sheetViews>
  <sheetFormatPr defaultColWidth="9.140625" defaultRowHeight="12.75"/>
  <cols>
    <col min="1" max="1" width="4.140625" style="0" customWidth="1"/>
    <col min="2" max="2" width="13.28125" style="0" customWidth="1"/>
    <col min="3" max="3" width="5.00390625" style="0" customWidth="1"/>
    <col min="4" max="4" width="5.421875" style="0" customWidth="1"/>
    <col min="5" max="5" width="4.7109375" style="0" customWidth="1"/>
    <col min="6" max="6" width="5.8515625" style="0" customWidth="1"/>
    <col min="7" max="7" width="12.140625" style="0" customWidth="1"/>
    <col min="8" max="8" width="7.00390625" style="0" customWidth="1"/>
    <col min="9" max="9" width="4.421875" style="0" customWidth="1"/>
    <col min="10" max="10" width="6.8515625" style="0" customWidth="1"/>
    <col min="11" max="12" width="5.421875" style="0" customWidth="1"/>
    <col min="13" max="13" width="5.00390625" style="0" customWidth="1"/>
    <col min="14" max="14" width="5.7109375" style="0" customWidth="1"/>
    <col min="15" max="15" width="5.57421875" style="0" customWidth="1"/>
    <col min="16" max="16" width="4.7109375" style="0" customWidth="1"/>
    <col min="17" max="17" width="4.8515625" style="0" customWidth="1"/>
    <col min="18" max="18" width="5.8515625" style="0" customWidth="1"/>
    <col min="19" max="19" width="7.57421875" style="0" customWidth="1"/>
    <col min="20" max="20" width="10.140625" style="0" customWidth="1"/>
    <col min="21" max="21" width="9.7109375" style="0" customWidth="1"/>
    <col min="22" max="22" width="8.140625" style="0" customWidth="1"/>
    <col min="23" max="24" width="6.28125" style="0" customWidth="1"/>
    <col min="25" max="25" width="7.421875" style="0" customWidth="1"/>
    <col min="26" max="26" width="10.421875" style="0" customWidth="1"/>
    <col min="27" max="27" width="8.28125" style="0" customWidth="1"/>
    <col min="28" max="28" width="9.57421875" style="0" customWidth="1"/>
    <col min="29" max="29" width="10.00390625" style="0" customWidth="1"/>
    <col min="30" max="30" width="9.00390625" style="0" customWidth="1"/>
    <col min="31" max="31" width="10.8515625" style="0" customWidth="1"/>
    <col min="32" max="32" width="9.57421875" style="0" customWidth="1"/>
    <col min="33" max="33" width="11.421875" style="0" customWidth="1"/>
    <col min="34" max="34" width="9.140625" style="0" customWidth="1"/>
    <col min="36" max="36" width="12.00390625" style="0" customWidth="1"/>
    <col min="37" max="37" width="11.00390625" style="0" customWidth="1"/>
  </cols>
  <sheetData>
    <row r="1" spans="1:38" ht="16.5" customHeight="1">
      <c r="A1" s="32" t="s">
        <v>91</v>
      </c>
      <c r="B1" s="35"/>
      <c r="C1" s="36"/>
      <c r="D1" s="21"/>
      <c r="E1" s="21"/>
      <c r="F1" s="21"/>
      <c r="G1" s="21"/>
      <c r="H1" s="21"/>
      <c r="I1" s="21"/>
      <c r="J1" s="21"/>
      <c r="K1" s="21"/>
      <c r="L1" s="21"/>
      <c r="M1" s="87"/>
      <c r="N1" s="87"/>
      <c r="O1" s="87"/>
      <c r="P1" s="37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88"/>
      <c r="AH1" s="188"/>
      <c r="AI1" s="188"/>
      <c r="AJ1" s="188"/>
      <c r="AK1" s="188"/>
      <c r="AL1" s="188"/>
    </row>
    <row r="2" spans="1:38" ht="14.25" customHeight="1">
      <c r="A2" s="21"/>
      <c r="B2" s="21"/>
      <c r="C2" s="21"/>
      <c r="D2" s="21"/>
      <c r="E2" s="475" t="s">
        <v>97</v>
      </c>
      <c r="F2" s="475"/>
      <c r="G2" s="21"/>
      <c r="H2" s="475" t="s">
        <v>97</v>
      </c>
      <c r="I2" s="475"/>
      <c r="J2" s="183"/>
      <c r="K2" s="21"/>
      <c r="L2" s="21"/>
      <c r="M2" s="293"/>
      <c r="N2" s="477" t="s">
        <v>97</v>
      </c>
      <c r="O2" s="477"/>
      <c r="P2" s="476" t="s">
        <v>97</v>
      </c>
      <c r="Q2" s="476"/>
      <c r="R2" s="182"/>
      <c r="S2" s="182"/>
      <c r="T2" s="21"/>
      <c r="U2" s="283" t="s">
        <v>97</v>
      </c>
      <c r="V2" s="87"/>
      <c r="W2" s="21"/>
      <c r="X2" s="474" t="s">
        <v>97</v>
      </c>
      <c r="Y2" s="474"/>
      <c r="Z2" s="283" t="s">
        <v>97</v>
      </c>
      <c r="AA2" s="283"/>
      <c r="AB2" s="21"/>
      <c r="AC2" s="21"/>
      <c r="AD2" s="21"/>
      <c r="AE2" s="21"/>
      <c r="AF2" s="21"/>
      <c r="AG2" s="188"/>
      <c r="AH2" s="188"/>
      <c r="AI2" s="188"/>
      <c r="AJ2" s="188"/>
      <c r="AK2" s="188"/>
      <c r="AL2" s="188"/>
    </row>
    <row r="3" spans="1:37" ht="70.5" customHeight="1">
      <c r="A3" s="484" t="s">
        <v>21</v>
      </c>
      <c r="B3" s="452" t="s">
        <v>24</v>
      </c>
      <c r="C3" s="445" t="s">
        <v>56</v>
      </c>
      <c r="D3" s="445"/>
      <c r="E3" s="445" t="s">
        <v>37</v>
      </c>
      <c r="F3" s="445"/>
      <c r="G3" s="285" t="s">
        <v>78</v>
      </c>
      <c r="H3" s="445" t="s">
        <v>58</v>
      </c>
      <c r="I3" s="445"/>
      <c r="J3" s="445" t="s">
        <v>73</v>
      </c>
      <c r="K3" s="445"/>
      <c r="L3" s="445" t="s">
        <v>11</v>
      </c>
      <c r="M3" s="445"/>
      <c r="N3" s="445" t="s">
        <v>34</v>
      </c>
      <c r="O3" s="445"/>
      <c r="P3" s="445" t="s">
        <v>2</v>
      </c>
      <c r="Q3" s="445"/>
      <c r="R3" s="445" t="s">
        <v>103</v>
      </c>
      <c r="S3" s="445"/>
      <c r="T3" s="266" t="s">
        <v>35</v>
      </c>
      <c r="U3" s="286" t="s">
        <v>36</v>
      </c>
      <c r="V3" s="490" t="s">
        <v>33</v>
      </c>
      <c r="W3" s="490"/>
      <c r="X3" s="478" t="s">
        <v>100</v>
      </c>
      <c r="Y3" s="479"/>
      <c r="Z3" s="478" t="s">
        <v>96</v>
      </c>
      <c r="AA3" s="479"/>
      <c r="AB3" s="447" t="s">
        <v>1</v>
      </c>
      <c r="AC3" s="487"/>
      <c r="AD3" s="487"/>
      <c r="AE3" s="250"/>
      <c r="AF3" s="488"/>
      <c r="AG3" s="181"/>
      <c r="AH3" s="181"/>
      <c r="AI3" s="188"/>
      <c r="AJ3" s="188"/>
      <c r="AK3" s="188"/>
    </row>
    <row r="4" spans="1:37" ht="12.75" customHeight="1">
      <c r="A4" s="484"/>
      <c r="B4" s="452"/>
      <c r="C4" s="281">
        <v>1</v>
      </c>
      <c r="D4" s="281">
        <v>2</v>
      </c>
      <c r="E4" s="281">
        <v>3</v>
      </c>
      <c r="F4" s="281">
        <v>4</v>
      </c>
      <c r="G4" s="274">
        <v>5</v>
      </c>
      <c r="H4" s="281">
        <v>6</v>
      </c>
      <c r="I4" s="281">
        <v>7</v>
      </c>
      <c r="J4" s="281">
        <v>8</v>
      </c>
      <c r="K4" s="281">
        <v>9</v>
      </c>
      <c r="L4" s="480">
        <v>10</v>
      </c>
      <c r="M4" s="480"/>
      <c r="N4" s="281">
        <v>11</v>
      </c>
      <c r="O4" s="281">
        <v>12</v>
      </c>
      <c r="P4" s="281">
        <v>13</v>
      </c>
      <c r="Q4" s="281">
        <v>14</v>
      </c>
      <c r="R4" s="281">
        <v>15</v>
      </c>
      <c r="S4" s="281">
        <v>16</v>
      </c>
      <c r="T4" s="281">
        <v>17</v>
      </c>
      <c r="U4" s="274">
        <v>18</v>
      </c>
      <c r="V4" s="281">
        <v>19</v>
      </c>
      <c r="W4" s="281">
        <v>20</v>
      </c>
      <c r="X4" s="281">
        <v>21</v>
      </c>
      <c r="Y4" s="281">
        <v>22</v>
      </c>
      <c r="Z4" s="281">
        <v>23</v>
      </c>
      <c r="AA4" s="281">
        <v>24</v>
      </c>
      <c r="AB4" s="447"/>
      <c r="AC4" s="251"/>
      <c r="AD4" s="251"/>
      <c r="AE4" s="252"/>
      <c r="AF4" s="488"/>
      <c r="AG4" s="188"/>
      <c r="AH4" s="188"/>
      <c r="AI4" s="188"/>
      <c r="AJ4" s="188"/>
      <c r="AK4" s="188"/>
    </row>
    <row r="5" spans="1:37" ht="15" customHeight="1">
      <c r="A5" s="484"/>
      <c r="B5" s="452"/>
      <c r="C5" s="277" t="s">
        <v>38</v>
      </c>
      <c r="D5" s="277" t="s">
        <v>39</v>
      </c>
      <c r="E5" s="277" t="s">
        <v>38</v>
      </c>
      <c r="F5" s="277" t="s">
        <v>39</v>
      </c>
      <c r="G5" s="266" t="s">
        <v>39</v>
      </c>
      <c r="H5" s="277" t="s">
        <v>38</v>
      </c>
      <c r="I5" s="277" t="s">
        <v>39</v>
      </c>
      <c r="J5" s="277" t="s">
        <v>38</v>
      </c>
      <c r="K5" s="277" t="s">
        <v>39</v>
      </c>
      <c r="L5" s="489" t="s">
        <v>45</v>
      </c>
      <c r="M5" s="489"/>
      <c r="N5" s="277" t="s">
        <v>38</v>
      </c>
      <c r="O5" s="277" t="s">
        <v>39</v>
      </c>
      <c r="P5" s="277" t="s">
        <v>38</v>
      </c>
      <c r="Q5" s="277" t="s">
        <v>39</v>
      </c>
      <c r="R5" s="277" t="s">
        <v>38</v>
      </c>
      <c r="S5" s="277" t="s">
        <v>39</v>
      </c>
      <c r="T5" s="277" t="s">
        <v>45</v>
      </c>
      <c r="U5" s="266" t="s">
        <v>39</v>
      </c>
      <c r="V5" s="277" t="s">
        <v>38</v>
      </c>
      <c r="W5" s="277" t="s">
        <v>39</v>
      </c>
      <c r="X5" s="277" t="s">
        <v>38</v>
      </c>
      <c r="Y5" s="277" t="s">
        <v>39</v>
      </c>
      <c r="Z5" s="277" t="s">
        <v>38</v>
      </c>
      <c r="AA5" s="277" t="s">
        <v>39</v>
      </c>
      <c r="AB5" s="447"/>
      <c r="AC5" s="253"/>
      <c r="AD5" s="253"/>
      <c r="AE5" s="254"/>
      <c r="AF5" s="488"/>
      <c r="AG5" s="188"/>
      <c r="AH5" s="188"/>
      <c r="AI5" s="188"/>
      <c r="AJ5" s="188"/>
      <c r="AK5" s="188"/>
    </row>
    <row r="6" spans="1:37" ht="23.25" customHeight="1">
      <c r="A6" s="287">
        <v>1</v>
      </c>
      <c r="B6" s="288" t="s">
        <v>12</v>
      </c>
      <c r="C6" s="184">
        <v>5</v>
      </c>
      <c r="D6" s="184">
        <v>2</v>
      </c>
      <c r="E6" s="184"/>
      <c r="F6" s="184"/>
      <c r="G6" s="184">
        <v>2</v>
      </c>
      <c r="H6" s="184"/>
      <c r="I6" s="184"/>
      <c r="J6" s="184"/>
      <c r="K6" s="184">
        <v>1</v>
      </c>
      <c r="L6" s="446">
        <v>4</v>
      </c>
      <c r="M6" s="446"/>
      <c r="N6" s="184"/>
      <c r="O6" s="184"/>
      <c r="P6" s="184"/>
      <c r="Q6" s="282"/>
      <c r="R6" s="282"/>
      <c r="S6" s="184"/>
      <c r="T6" s="184">
        <v>4</v>
      </c>
      <c r="U6" s="184">
        <v>5</v>
      </c>
      <c r="V6" s="184">
        <v>5</v>
      </c>
      <c r="W6" s="184"/>
      <c r="X6" s="184">
        <v>1</v>
      </c>
      <c r="Y6" s="184">
        <v>0</v>
      </c>
      <c r="Z6" s="184">
        <v>5</v>
      </c>
      <c r="AA6" s="184">
        <v>1</v>
      </c>
      <c r="AB6" s="184">
        <f>SUM(C6:AA6)</f>
        <v>35</v>
      </c>
      <c r="AC6" s="274"/>
      <c r="AD6" s="251"/>
      <c r="AE6" s="46"/>
      <c r="AF6" s="186"/>
      <c r="AG6" s="188"/>
      <c r="AH6" s="188"/>
      <c r="AI6" s="188"/>
      <c r="AJ6" s="188"/>
      <c r="AK6" s="188"/>
    </row>
    <row r="7" spans="1:37" ht="21" customHeight="1">
      <c r="A7" s="287">
        <v>2</v>
      </c>
      <c r="B7" s="288" t="s">
        <v>13</v>
      </c>
      <c r="C7" s="184"/>
      <c r="D7" s="184">
        <v>1</v>
      </c>
      <c r="E7" s="184"/>
      <c r="F7" s="184"/>
      <c r="G7" s="289"/>
      <c r="H7" s="184"/>
      <c r="I7" s="184"/>
      <c r="J7" s="184"/>
      <c r="K7" s="184">
        <v>4</v>
      </c>
      <c r="L7" s="486"/>
      <c r="M7" s="486"/>
      <c r="N7" s="184"/>
      <c r="O7" s="184"/>
      <c r="P7" s="184"/>
      <c r="Q7" s="282"/>
      <c r="R7" s="282"/>
      <c r="S7" s="184"/>
      <c r="T7" s="290">
        <v>7</v>
      </c>
      <c r="U7" s="184">
        <v>1</v>
      </c>
      <c r="V7" s="184">
        <v>3</v>
      </c>
      <c r="W7" s="184">
        <v>1</v>
      </c>
      <c r="X7" s="184"/>
      <c r="Y7" s="184"/>
      <c r="Z7" s="184">
        <v>6</v>
      </c>
      <c r="AA7" s="184">
        <v>7</v>
      </c>
      <c r="AB7" s="184">
        <f aca="true" t="shared" si="0" ref="AB7:AB15">SUM(C7:AA7)</f>
        <v>30</v>
      </c>
      <c r="AC7" s="274"/>
      <c r="AD7" s="251"/>
      <c r="AE7" s="46"/>
      <c r="AF7" s="186"/>
      <c r="AG7" s="188"/>
      <c r="AH7" s="188"/>
      <c r="AI7" s="188"/>
      <c r="AJ7" s="188"/>
      <c r="AK7" s="188"/>
    </row>
    <row r="8" spans="1:32" ht="16.5" customHeight="1">
      <c r="A8" s="287">
        <v>3</v>
      </c>
      <c r="B8" s="288" t="s">
        <v>14</v>
      </c>
      <c r="C8" s="184">
        <v>1</v>
      </c>
      <c r="D8" s="184"/>
      <c r="E8" s="184"/>
      <c r="F8" s="184"/>
      <c r="G8" s="184">
        <v>3</v>
      </c>
      <c r="H8" s="184"/>
      <c r="I8" s="184"/>
      <c r="J8" s="184"/>
      <c r="K8" s="184">
        <v>2</v>
      </c>
      <c r="L8" s="446"/>
      <c r="M8" s="446"/>
      <c r="N8" s="184"/>
      <c r="O8" s="184"/>
      <c r="P8" s="184"/>
      <c r="Q8" s="282"/>
      <c r="R8" s="282"/>
      <c r="S8" s="184"/>
      <c r="T8" s="184">
        <v>6</v>
      </c>
      <c r="U8" s="184"/>
      <c r="V8" s="184"/>
      <c r="W8" s="184">
        <v>3</v>
      </c>
      <c r="X8" s="184"/>
      <c r="Y8" s="184"/>
      <c r="Z8" s="184">
        <v>1</v>
      </c>
      <c r="AA8" s="184">
        <v>4</v>
      </c>
      <c r="AB8" s="184">
        <f t="shared" si="0"/>
        <v>20</v>
      </c>
      <c r="AC8" s="274"/>
      <c r="AD8" s="251"/>
      <c r="AE8" s="46"/>
      <c r="AF8" s="186"/>
    </row>
    <row r="9" spans="1:32" ht="19.5" customHeight="1">
      <c r="A9" s="287">
        <v>4</v>
      </c>
      <c r="B9" s="288" t="s">
        <v>15</v>
      </c>
      <c r="C9" s="184">
        <v>3</v>
      </c>
      <c r="D9" s="184">
        <v>3</v>
      </c>
      <c r="E9" s="184"/>
      <c r="F9" s="184"/>
      <c r="G9" s="184">
        <v>1</v>
      </c>
      <c r="H9" s="184"/>
      <c r="I9" s="184"/>
      <c r="J9" s="184"/>
      <c r="K9" s="184">
        <v>3</v>
      </c>
      <c r="L9" s="446"/>
      <c r="M9" s="446"/>
      <c r="N9" s="184"/>
      <c r="O9" s="184"/>
      <c r="P9" s="184"/>
      <c r="Q9" s="184"/>
      <c r="R9" s="282"/>
      <c r="S9" s="184"/>
      <c r="T9" s="184">
        <v>2</v>
      </c>
      <c r="U9" s="184"/>
      <c r="V9" s="184">
        <v>1</v>
      </c>
      <c r="W9" s="184">
        <v>2</v>
      </c>
      <c r="X9" s="184"/>
      <c r="Y9" s="184"/>
      <c r="Z9" s="184">
        <v>4</v>
      </c>
      <c r="AA9" s="184">
        <v>3</v>
      </c>
      <c r="AB9" s="184">
        <f t="shared" si="0"/>
        <v>22</v>
      </c>
      <c r="AC9" s="274"/>
      <c r="AD9" s="251"/>
      <c r="AE9" s="46"/>
      <c r="AF9" s="186"/>
    </row>
    <row r="10" spans="1:32" ht="20.25" customHeight="1">
      <c r="A10" s="287">
        <v>5</v>
      </c>
      <c r="B10" s="288" t="s">
        <v>16</v>
      </c>
      <c r="C10" s="184"/>
      <c r="D10" s="184">
        <v>4</v>
      </c>
      <c r="E10" s="184"/>
      <c r="F10" s="184"/>
      <c r="G10" s="184">
        <v>4</v>
      </c>
      <c r="H10" s="184"/>
      <c r="I10" s="184"/>
      <c r="J10" s="184"/>
      <c r="K10" s="184">
        <v>5</v>
      </c>
      <c r="L10" s="446">
        <v>6</v>
      </c>
      <c r="M10" s="446"/>
      <c r="N10" s="184"/>
      <c r="O10" s="184"/>
      <c r="P10" s="184"/>
      <c r="Q10" s="282"/>
      <c r="R10" s="282"/>
      <c r="S10" s="184"/>
      <c r="T10" s="184">
        <v>3</v>
      </c>
      <c r="U10" s="184">
        <v>2</v>
      </c>
      <c r="V10" s="184"/>
      <c r="W10" s="184"/>
      <c r="X10" s="184">
        <v>2</v>
      </c>
      <c r="Y10" s="184"/>
      <c r="Z10" s="184">
        <v>3</v>
      </c>
      <c r="AA10" s="184"/>
      <c r="AB10" s="184">
        <f t="shared" si="0"/>
        <v>29</v>
      </c>
      <c r="AC10" s="274"/>
      <c r="AD10" s="251"/>
      <c r="AE10" s="46"/>
      <c r="AF10" s="186"/>
    </row>
    <row r="11" spans="1:32" ht="19.5" customHeight="1">
      <c r="A11" s="287">
        <v>6</v>
      </c>
      <c r="B11" s="288" t="s">
        <v>88</v>
      </c>
      <c r="C11" s="184"/>
      <c r="D11" s="184"/>
      <c r="E11" s="184"/>
      <c r="F11" s="184"/>
      <c r="G11" s="184"/>
      <c r="H11" s="184"/>
      <c r="I11" s="184"/>
      <c r="J11" s="184"/>
      <c r="K11" s="184"/>
      <c r="L11" s="446"/>
      <c r="M11" s="446"/>
      <c r="N11" s="184"/>
      <c r="O11" s="184"/>
      <c r="P11" s="184"/>
      <c r="Q11" s="282"/>
      <c r="R11" s="282"/>
      <c r="S11" s="184"/>
      <c r="T11" s="184">
        <v>5</v>
      </c>
      <c r="U11" s="184"/>
      <c r="V11" s="184"/>
      <c r="W11" s="184"/>
      <c r="X11" s="184"/>
      <c r="Y11" s="184"/>
      <c r="Z11" s="184">
        <v>2</v>
      </c>
      <c r="AA11" s="184">
        <v>2</v>
      </c>
      <c r="AB11" s="184">
        <f t="shared" si="0"/>
        <v>9</v>
      </c>
      <c r="AC11" s="274"/>
      <c r="AD11" s="251"/>
      <c r="AE11" s="46"/>
      <c r="AF11" s="186"/>
    </row>
    <row r="12" spans="1:32" ht="19.5" customHeight="1">
      <c r="A12" s="287">
        <v>7</v>
      </c>
      <c r="B12" s="288" t="s">
        <v>89</v>
      </c>
      <c r="C12" s="184">
        <v>2</v>
      </c>
      <c r="D12" s="184">
        <v>7</v>
      </c>
      <c r="E12" s="184">
        <v>0</v>
      </c>
      <c r="F12" s="184">
        <v>0</v>
      </c>
      <c r="G12" s="184"/>
      <c r="H12" s="184">
        <v>0</v>
      </c>
      <c r="I12" s="184">
        <v>0</v>
      </c>
      <c r="J12" s="184"/>
      <c r="K12" s="184"/>
      <c r="L12" s="446">
        <v>3</v>
      </c>
      <c r="M12" s="446"/>
      <c r="N12" s="184"/>
      <c r="O12" s="184"/>
      <c r="P12" s="184"/>
      <c r="Q12" s="282"/>
      <c r="R12" s="282"/>
      <c r="S12" s="184"/>
      <c r="T12" s="184">
        <v>1</v>
      </c>
      <c r="U12" s="184"/>
      <c r="V12" s="184"/>
      <c r="W12" s="184"/>
      <c r="X12" s="184"/>
      <c r="Y12" s="184"/>
      <c r="Z12" s="184"/>
      <c r="AA12" s="184"/>
      <c r="AB12" s="184">
        <f t="shared" si="0"/>
        <v>13</v>
      </c>
      <c r="AC12" s="274"/>
      <c r="AD12" s="251"/>
      <c r="AE12" s="46"/>
      <c r="AF12" s="186"/>
    </row>
    <row r="13" spans="1:32" ht="15">
      <c r="A13" s="287">
        <v>8</v>
      </c>
      <c r="B13" s="288" t="s">
        <v>19</v>
      </c>
      <c r="C13" s="184"/>
      <c r="D13" s="184">
        <v>5</v>
      </c>
      <c r="E13" s="184"/>
      <c r="F13" s="184"/>
      <c r="G13" s="184">
        <v>6</v>
      </c>
      <c r="H13" s="184"/>
      <c r="I13" s="184"/>
      <c r="J13" s="184"/>
      <c r="K13" s="184">
        <v>7</v>
      </c>
      <c r="L13" s="446">
        <v>1</v>
      </c>
      <c r="M13" s="446"/>
      <c r="N13" s="184"/>
      <c r="O13" s="184"/>
      <c r="P13" s="184">
        <v>0</v>
      </c>
      <c r="Q13" s="282">
        <v>0</v>
      </c>
      <c r="R13" s="282"/>
      <c r="S13" s="184"/>
      <c r="T13" s="184">
        <v>9</v>
      </c>
      <c r="U13" s="184">
        <v>3</v>
      </c>
      <c r="V13" s="184">
        <v>2</v>
      </c>
      <c r="W13" s="184">
        <v>5</v>
      </c>
      <c r="X13" s="184">
        <v>4</v>
      </c>
      <c r="Y13" s="184">
        <v>0</v>
      </c>
      <c r="Z13" s="184">
        <v>8</v>
      </c>
      <c r="AA13" s="184">
        <v>5</v>
      </c>
      <c r="AB13" s="184">
        <f t="shared" si="0"/>
        <v>55</v>
      </c>
      <c r="AC13" s="274"/>
      <c r="AD13" s="251"/>
      <c r="AE13" s="46"/>
      <c r="AF13" s="186"/>
    </row>
    <row r="14" spans="1:32" ht="15">
      <c r="A14" s="287">
        <v>9</v>
      </c>
      <c r="B14" s="288" t="s">
        <v>84</v>
      </c>
      <c r="C14" s="184"/>
      <c r="D14" s="184"/>
      <c r="E14" s="184"/>
      <c r="F14" s="184"/>
      <c r="G14" s="289"/>
      <c r="H14" s="184"/>
      <c r="I14" s="184"/>
      <c r="J14" s="184"/>
      <c r="K14" s="184"/>
      <c r="L14" s="446">
        <v>2</v>
      </c>
      <c r="M14" s="446"/>
      <c r="N14" s="184"/>
      <c r="O14" s="184"/>
      <c r="P14" s="184"/>
      <c r="Q14" s="282"/>
      <c r="R14" s="282"/>
      <c r="S14" s="184"/>
      <c r="T14" s="184"/>
      <c r="U14" s="184"/>
      <c r="V14" s="184"/>
      <c r="W14" s="184"/>
      <c r="X14" s="184"/>
      <c r="Y14" s="184"/>
      <c r="Z14" s="184"/>
      <c r="AA14" s="184"/>
      <c r="AB14" s="184">
        <f t="shared" si="0"/>
        <v>2</v>
      </c>
      <c r="AC14" s="384"/>
      <c r="AD14" s="251"/>
      <c r="AE14" s="46"/>
      <c r="AF14" s="186"/>
    </row>
    <row r="15" spans="1:32" ht="15">
      <c r="A15" s="287">
        <v>10</v>
      </c>
      <c r="B15" s="288" t="s">
        <v>53</v>
      </c>
      <c r="C15" s="184"/>
      <c r="D15" s="184"/>
      <c r="E15" s="184"/>
      <c r="F15" s="184"/>
      <c r="G15" s="289"/>
      <c r="H15" s="184"/>
      <c r="I15" s="184"/>
      <c r="J15" s="184"/>
      <c r="K15" s="184"/>
      <c r="L15" s="446"/>
      <c r="M15" s="446"/>
      <c r="N15" s="184"/>
      <c r="O15" s="184"/>
      <c r="P15" s="184"/>
      <c r="Q15" s="282"/>
      <c r="R15" s="282"/>
      <c r="S15" s="184"/>
      <c r="T15" s="184"/>
      <c r="U15" s="184"/>
      <c r="V15" s="184"/>
      <c r="W15" s="184"/>
      <c r="X15" s="184"/>
      <c r="Y15" s="184"/>
      <c r="Z15" s="184"/>
      <c r="AA15" s="184"/>
      <c r="AB15" s="184">
        <f t="shared" si="0"/>
        <v>0</v>
      </c>
      <c r="AC15" s="121"/>
      <c r="AD15" s="251"/>
      <c r="AE15" s="46"/>
      <c r="AF15" s="186"/>
    </row>
    <row r="16" spans="1:32" ht="15" customHeight="1">
      <c r="A16" s="482" t="s">
        <v>1</v>
      </c>
      <c r="B16" s="482"/>
      <c r="C16" s="184">
        <f>SUM(C6:C15)</f>
        <v>11</v>
      </c>
      <c r="D16" s="184">
        <f>SUM(D6:D15)</f>
        <v>22</v>
      </c>
      <c r="E16" s="184">
        <f>SUM(E6:E15)</f>
        <v>0</v>
      </c>
      <c r="F16" s="184">
        <f>SUM(F6:F15)</f>
        <v>0</v>
      </c>
      <c r="G16" s="184">
        <f>SUM(G6:G15)</f>
        <v>16</v>
      </c>
      <c r="H16" s="184">
        <f>SUM(H6:H16)</f>
        <v>0</v>
      </c>
      <c r="I16" s="184">
        <f>SUM(I6:I16)</f>
        <v>0</v>
      </c>
      <c r="J16" s="184">
        <f>SUM(J6:J16)</f>
        <v>0</v>
      </c>
      <c r="K16" s="184">
        <f>SUM(K6:K15)</f>
        <v>22</v>
      </c>
      <c r="L16" s="446">
        <f>SUM(L6:M15)</f>
        <v>16</v>
      </c>
      <c r="M16" s="446"/>
      <c r="N16" s="184">
        <f>SUM(N6:N15)</f>
        <v>0</v>
      </c>
      <c r="O16" s="184">
        <f aca="true" t="shared" si="1" ref="O16:V16">SUM(O6:O15)</f>
        <v>0</v>
      </c>
      <c r="P16" s="184">
        <f t="shared" si="1"/>
        <v>0</v>
      </c>
      <c r="Q16" s="184">
        <f t="shared" si="1"/>
        <v>0</v>
      </c>
      <c r="R16" s="184">
        <f t="shared" si="1"/>
        <v>0</v>
      </c>
      <c r="S16" s="184">
        <f t="shared" si="1"/>
        <v>0</v>
      </c>
      <c r="T16" s="184">
        <f>SUM(T6:T15)</f>
        <v>37</v>
      </c>
      <c r="U16" s="184">
        <f t="shared" si="1"/>
        <v>11</v>
      </c>
      <c r="V16" s="184">
        <f t="shared" si="1"/>
        <v>11</v>
      </c>
      <c r="W16" s="184">
        <f aca="true" t="shared" si="2" ref="W16:AB16">SUM(W6:W15)</f>
        <v>11</v>
      </c>
      <c r="X16" s="184">
        <f t="shared" si="2"/>
        <v>7</v>
      </c>
      <c r="Y16" s="184">
        <f t="shared" si="2"/>
        <v>0</v>
      </c>
      <c r="Z16" s="184">
        <f t="shared" si="2"/>
        <v>29</v>
      </c>
      <c r="AA16" s="184">
        <f t="shared" si="2"/>
        <v>22</v>
      </c>
      <c r="AB16" s="184">
        <f t="shared" si="2"/>
        <v>215</v>
      </c>
      <c r="AC16" s="46"/>
      <c r="AD16" s="46"/>
      <c r="AE16" s="46"/>
      <c r="AF16" s="186"/>
    </row>
    <row r="17" spans="1:32" ht="37.5" customHeight="1">
      <c r="A17" s="483" t="s">
        <v>47</v>
      </c>
      <c r="B17" s="483"/>
      <c r="C17" s="282">
        <v>4</v>
      </c>
      <c r="D17" s="282">
        <v>6</v>
      </c>
      <c r="E17" s="282">
        <f aca="true" t="shared" si="3" ref="E17:J17">SUM(E6:E16)</f>
        <v>0</v>
      </c>
      <c r="F17" s="282">
        <f t="shared" si="3"/>
        <v>0</v>
      </c>
      <c r="G17" s="282">
        <v>5</v>
      </c>
      <c r="H17" s="282">
        <f t="shared" si="3"/>
        <v>0</v>
      </c>
      <c r="I17" s="282">
        <f t="shared" si="3"/>
        <v>0</v>
      </c>
      <c r="J17" s="282">
        <f t="shared" si="3"/>
        <v>0</v>
      </c>
      <c r="K17" s="282">
        <v>6</v>
      </c>
      <c r="L17" s="485">
        <v>5</v>
      </c>
      <c r="M17" s="485"/>
      <c r="N17" s="282">
        <f>SUM(N6:N16)</f>
        <v>0</v>
      </c>
      <c r="O17" s="282">
        <f aca="true" t="shared" si="4" ref="O17:Y17">SUM(O6:O16)</f>
        <v>0</v>
      </c>
      <c r="P17" s="282">
        <f t="shared" si="4"/>
        <v>0</v>
      </c>
      <c r="Q17" s="282">
        <f t="shared" si="4"/>
        <v>0</v>
      </c>
      <c r="R17" s="282">
        <f t="shared" si="4"/>
        <v>0</v>
      </c>
      <c r="S17" s="282">
        <f t="shared" si="4"/>
        <v>0</v>
      </c>
      <c r="T17" s="282">
        <v>8</v>
      </c>
      <c r="U17" s="282">
        <v>4</v>
      </c>
      <c r="V17" s="282">
        <v>4</v>
      </c>
      <c r="W17" s="282">
        <v>4</v>
      </c>
      <c r="X17" s="282">
        <v>3</v>
      </c>
      <c r="Y17" s="282">
        <f t="shared" si="4"/>
        <v>0</v>
      </c>
      <c r="Z17" s="282">
        <v>7</v>
      </c>
      <c r="AA17" s="282">
        <v>6</v>
      </c>
      <c r="AB17" s="282">
        <f>SUM(C17:AA17)</f>
        <v>0</v>
      </c>
      <c r="AC17" s="252"/>
      <c r="AD17" s="252"/>
      <c r="AE17" s="255"/>
      <c r="AF17" s="187"/>
    </row>
    <row r="18" spans="1:33" ht="8.25" customHeight="1">
      <c r="A18" s="2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5"/>
      <c r="X18" s="25"/>
      <c r="Y18" s="25"/>
      <c r="Z18" s="25"/>
      <c r="AA18" s="25"/>
      <c r="AB18" s="26"/>
      <c r="AC18" s="26"/>
      <c r="AD18" s="26"/>
      <c r="AE18" s="26"/>
      <c r="AF18" s="26"/>
      <c r="AG18" s="26"/>
    </row>
    <row r="19" spans="1:33" ht="14.25" customHeight="1">
      <c r="A19" s="28"/>
      <c r="B19" s="47"/>
      <c r="C19" s="4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4.25" customHeight="1">
      <c r="A20" s="28"/>
      <c r="B20" s="45"/>
      <c r="C20" s="4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7.25" customHeight="1">
      <c r="A21" s="31" t="s">
        <v>92</v>
      </c>
      <c r="B21" s="38"/>
      <c r="C21" s="3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6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1" ht="66" customHeight="1">
      <c r="A23" s="492" t="s">
        <v>21</v>
      </c>
      <c r="B23" s="457" t="s">
        <v>24</v>
      </c>
      <c r="C23" s="491" t="s">
        <v>110</v>
      </c>
      <c r="D23" s="491"/>
      <c r="E23" s="459" t="s">
        <v>112</v>
      </c>
      <c r="F23" s="460"/>
      <c r="G23" s="442" t="s">
        <v>113</v>
      </c>
      <c r="H23" s="443"/>
      <c r="I23" s="442" t="s">
        <v>37</v>
      </c>
      <c r="J23" s="443"/>
      <c r="K23" s="442" t="s">
        <v>11</v>
      </c>
      <c r="L23" s="443"/>
      <c r="M23" s="442" t="s">
        <v>114</v>
      </c>
      <c r="N23" s="443"/>
      <c r="O23" s="442" t="s">
        <v>33</v>
      </c>
      <c r="P23" s="443"/>
      <c r="Q23" s="442" t="s">
        <v>56</v>
      </c>
      <c r="R23" s="443"/>
      <c r="S23" s="442" t="s">
        <v>119</v>
      </c>
      <c r="T23" s="443"/>
      <c r="U23" s="442" t="s">
        <v>2</v>
      </c>
      <c r="V23" s="443"/>
      <c r="W23" s="442" t="s">
        <v>0</v>
      </c>
      <c r="X23" s="443"/>
      <c r="Y23" s="442" t="s">
        <v>117</v>
      </c>
      <c r="Z23" s="443"/>
      <c r="AA23" s="442" t="s">
        <v>123</v>
      </c>
      <c r="AB23" s="443"/>
      <c r="AC23" s="442" t="s">
        <v>31</v>
      </c>
      <c r="AD23" s="443"/>
      <c r="AE23" s="464" t="s">
        <v>1</v>
      </c>
    </row>
    <row r="24" spans="1:31" ht="15">
      <c r="A24" s="493"/>
      <c r="B24" s="457"/>
      <c r="C24" s="292">
        <v>1</v>
      </c>
      <c r="D24" s="292">
        <v>2</v>
      </c>
      <c r="E24" s="249">
        <v>3</v>
      </c>
      <c r="F24" s="346">
        <v>4</v>
      </c>
      <c r="G24" s="249">
        <v>5</v>
      </c>
      <c r="H24" s="346">
        <v>6</v>
      </c>
      <c r="I24" s="249">
        <v>7</v>
      </c>
      <c r="J24" s="346">
        <v>8</v>
      </c>
      <c r="K24" s="459">
        <v>9</v>
      </c>
      <c r="L24" s="460"/>
      <c r="M24" s="249">
        <v>10</v>
      </c>
      <c r="N24" s="346">
        <v>11</v>
      </c>
      <c r="O24" s="249">
        <v>12</v>
      </c>
      <c r="P24" s="346">
        <v>13</v>
      </c>
      <c r="Q24" s="249">
        <v>14</v>
      </c>
      <c r="R24" s="346">
        <v>15</v>
      </c>
      <c r="S24" s="249">
        <v>16</v>
      </c>
      <c r="T24" s="346">
        <v>17</v>
      </c>
      <c r="U24" s="249">
        <v>18</v>
      </c>
      <c r="V24" s="346">
        <v>19</v>
      </c>
      <c r="W24" s="249">
        <v>20</v>
      </c>
      <c r="X24" s="346">
        <v>21</v>
      </c>
      <c r="Y24" s="249">
        <v>22</v>
      </c>
      <c r="Z24" s="346">
        <v>23</v>
      </c>
      <c r="AA24" s="249">
        <v>24</v>
      </c>
      <c r="AB24" s="346">
        <v>25</v>
      </c>
      <c r="AC24" s="249">
        <v>26</v>
      </c>
      <c r="AD24" s="346">
        <v>27</v>
      </c>
      <c r="AE24" s="465"/>
    </row>
    <row r="25" spans="1:31" ht="12.75">
      <c r="A25" s="494"/>
      <c r="B25" s="457"/>
      <c r="C25" s="292" t="s">
        <v>38</v>
      </c>
      <c r="D25" s="292" t="s">
        <v>39</v>
      </c>
      <c r="E25" s="292" t="s">
        <v>38</v>
      </c>
      <c r="F25" s="292" t="s">
        <v>39</v>
      </c>
      <c r="G25" s="292" t="s">
        <v>38</v>
      </c>
      <c r="H25" s="292" t="s">
        <v>39</v>
      </c>
      <c r="I25" s="292" t="s">
        <v>38</v>
      </c>
      <c r="J25" s="292" t="s">
        <v>39</v>
      </c>
      <c r="K25" s="472" t="s">
        <v>45</v>
      </c>
      <c r="L25" s="473"/>
      <c r="M25" s="292" t="s">
        <v>38</v>
      </c>
      <c r="N25" s="292" t="s">
        <v>39</v>
      </c>
      <c r="O25" s="292" t="s">
        <v>38</v>
      </c>
      <c r="P25" s="292" t="s">
        <v>39</v>
      </c>
      <c r="Q25" s="292" t="s">
        <v>38</v>
      </c>
      <c r="R25" s="249" t="s">
        <v>39</v>
      </c>
      <c r="S25" s="249" t="s">
        <v>38</v>
      </c>
      <c r="T25" s="249" t="s">
        <v>39</v>
      </c>
      <c r="U25" s="249" t="s">
        <v>38</v>
      </c>
      <c r="V25" s="249" t="s">
        <v>39</v>
      </c>
      <c r="W25" s="249" t="s">
        <v>38</v>
      </c>
      <c r="X25" s="249" t="s">
        <v>39</v>
      </c>
      <c r="Y25" s="249" t="s">
        <v>38</v>
      </c>
      <c r="Z25" s="249" t="s">
        <v>39</v>
      </c>
      <c r="AA25" s="249" t="s">
        <v>38</v>
      </c>
      <c r="AB25" s="249" t="s">
        <v>39</v>
      </c>
      <c r="AC25" s="249" t="s">
        <v>38</v>
      </c>
      <c r="AD25" s="249" t="s">
        <v>39</v>
      </c>
      <c r="AE25" s="495"/>
    </row>
    <row r="26" spans="1:31" ht="15">
      <c r="A26" s="287">
        <v>1</v>
      </c>
      <c r="B26" s="387" t="s">
        <v>12</v>
      </c>
      <c r="C26" s="184"/>
      <c r="D26" s="184"/>
      <c r="E26" s="291"/>
      <c r="F26" s="352"/>
      <c r="G26" s="352"/>
      <c r="H26" s="352"/>
      <c r="I26" s="291"/>
      <c r="J26" s="352"/>
      <c r="K26" s="449">
        <v>1</v>
      </c>
      <c r="L26" s="450"/>
      <c r="M26" s="291"/>
      <c r="N26" s="352"/>
      <c r="O26" s="291">
        <v>1</v>
      </c>
      <c r="P26" s="352"/>
      <c r="Q26" s="291"/>
      <c r="R26" s="391"/>
      <c r="S26" s="392"/>
      <c r="T26" s="392">
        <v>1</v>
      </c>
      <c r="U26" s="392"/>
      <c r="V26" s="391"/>
      <c r="W26" s="392"/>
      <c r="X26" s="391"/>
      <c r="Y26" s="392"/>
      <c r="Z26" s="391"/>
      <c r="AA26" s="392">
        <v>1</v>
      </c>
      <c r="AB26" s="392">
        <v>1</v>
      </c>
      <c r="AC26" s="392"/>
      <c r="AD26" s="392"/>
      <c r="AE26" s="291">
        <f>SUM(C26:AD26)</f>
        <v>5</v>
      </c>
    </row>
    <row r="27" spans="1:31" ht="15">
      <c r="A27" s="287">
        <v>2</v>
      </c>
      <c r="B27" s="387" t="s">
        <v>13</v>
      </c>
      <c r="C27" s="184"/>
      <c r="D27" s="184">
        <v>1</v>
      </c>
      <c r="E27" s="291"/>
      <c r="F27" s="352"/>
      <c r="G27" s="352"/>
      <c r="H27" s="352"/>
      <c r="I27" s="291"/>
      <c r="J27" s="352"/>
      <c r="K27" s="449"/>
      <c r="L27" s="450"/>
      <c r="M27" s="291"/>
      <c r="N27" s="352"/>
      <c r="O27" s="291"/>
      <c r="P27" s="352"/>
      <c r="Q27" s="291"/>
      <c r="R27" s="391"/>
      <c r="S27" s="392">
        <v>1</v>
      </c>
      <c r="T27" s="392">
        <v>1</v>
      </c>
      <c r="U27" s="392"/>
      <c r="V27" s="391"/>
      <c r="W27" s="392"/>
      <c r="X27" s="391"/>
      <c r="Y27" s="392"/>
      <c r="Z27" s="391"/>
      <c r="AA27" s="392">
        <v>1</v>
      </c>
      <c r="AB27" s="392">
        <v>1</v>
      </c>
      <c r="AC27" s="392"/>
      <c r="AD27" s="392"/>
      <c r="AE27" s="291">
        <f aca="true" t="shared" si="5" ref="AE27:AE35">SUM(C27:AD27)</f>
        <v>5</v>
      </c>
    </row>
    <row r="28" spans="1:31" ht="15">
      <c r="A28" s="287">
        <v>3</v>
      </c>
      <c r="B28" s="387" t="s">
        <v>14</v>
      </c>
      <c r="C28" s="184"/>
      <c r="D28" s="184"/>
      <c r="E28" s="291"/>
      <c r="F28" s="352"/>
      <c r="G28" s="352"/>
      <c r="H28" s="352"/>
      <c r="I28" s="291"/>
      <c r="J28" s="352"/>
      <c r="K28" s="449"/>
      <c r="L28" s="450"/>
      <c r="M28" s="291"/>
      <c r="N28" s="352"/>
      <c r="O28" s="291"/>
      <c r="P28" s="352"/>
      <c r="Q28" s="291"/>
      <c r="R28" s="391"/>
      <c r="S28" s="392">
        <v>1</v>
      </c>
      <c r="T28" s="391"/>
      <c r="U28" s="392"/>
      <c r="V28" s="391"/>
      <c r="W28" s="392"/>
      <c r="X28" s="392"/>
      <c r="Y28" s="392"/>
      <c r="Z28" s="392"/>
      <c r="AA28" s="392">
        <v>1</v>
      </c>
      <c r="AB28" s="392">
        <v>1</v>
      </c>
      <c r="AC28" s="392"/>
      <c r="AD28" s="392"/>
      <c r="AE28" s="291">
        <f t="shared" si="5"/>
        <v>3</v>
      </c>
    </row>
    <row r="29" spans="1:31" ht="18.75" customHeight="1">
      <c r="A29" s="287">
        <v>4</v>
      </c>
      <c r="B29" s="387" t="s">
        <v>15</v>
      </c>
      <c r="C29" s="184"/>
      <c r="D29" s="184"/>
      <c r="E29" s="291">
        <v>1</v>
      </c>
      <c r="F29" s="291">
        <v>1</v>
      </c>
      <c r="G29" s="352"/>
      <c r="H29" s="352"/>
      <c r="I29" s="291"/>
      <c r="J29" s="352"/>
      <c r="K29" s="449"/>
      <c r="L29" s="450"/>
      <c r="M29" s="291"/>
      <c r="N29" s="352"/>
      <c r="O29" s="291"/>
      <c r="P29" s="352"/>
      <c r="Q29" s="291"/>
      <c r="R29" s="391"/>
      <c r="S29" s="392"/>
      <c r="T29" s="392">
        <v>1</v>
      </c>
      <c r="U29" s="392"/>
      <c r="V29" s="391"/>
      <c r="W29" s="392"/>
      <c r="X29" s="392">
        <v>1</v>
      </c>
      <c r="Y29" s="392"/>
      <c r="Z29" s="391"/>
      <c r="AA29" s="392"/>
      <c r="AB29" s="392"/>
      <c r="AC29" s="392"/>
      <c r="AD29" s="392"/>
      <c r="AE29" s="291">
        <f t="shared" si="5"/>
        <v>4</v>
      </c>
    </row>
    <row r="30" spans="1:31" ht="15.75" customHeight="1">
      <c r="A30" s="287">
        <v>5</v>
      </c>
      <c r="B30" s="387" t="s">
        <v>16</v>
      </c>
      <c r="C30" s="184"/>
      <c r="D30" s="184"/>
      <c r="E30" s="291"/>
      <c r="F30" s="352"/>
      <c r="G30" s="352"/>
      <c r="H30" s="352"/>
      <c r="I30" s="291"/>
      <c r="J30" s="352"/>
      <c r="K30" s="449"/>
      <c r="L30" s="450"/>
      <c r="M30" s="291"/>
      <c r="N30" s="352"/>
      <c r="O30" s="291"/>
      <c r="P30" s="352"/>
      <c r="Q30" s="291"/>
      <c r="R30" s="391"/>
      <c r="S30" s="392"/>
      <c r="T30" s="391"/>
      <c r="U30" s="392"/>
      <c r="V30" s="391"/>
      <c r="W30" s="392"/>
      <c r="X30" s="391"/>
      <c r="Y30" s="392">
        <v>1</v>
      </c>
      <c r="Z30" s="391"/>
      <c r="AA30" s="392">
        <v>1</v>
      </c>
      <c r="AB30" s="392">
        <v>1</v>
      </c>
      <c r="AC30" s="392"/>
      <c r="AD30" s="392">
        <v>1</v>
      </c>
      <c r="AE30" s="291">
        <f t="shared" si="5"/>
        <v>4</v>
      </c>
    </row>
    <row r="31" spans="1:31" ht="22.5" customHeight="1">
      <c r="A31" s="287">
        <v>6</v>
      </c>
      <c r="B31" s="387" t="s">
        <v>88</v>
      </c>
      <c r="C31" s="184"/>
      <c r="D31" s="184"/>
      <c r="E31" s="291"/>
      <c r="F31" s="352"/>
      <c r="G31" s="352"/>
      <c r="H31" s="352"/>
      <c r="I31" s="291"/>
      <c r="J31" s="352"/>
      <c r="K31" s="449"/>
      <c r="L31" s="450"/>
      <c r="M31" s="291"/>
      <c r="N31" s="352"/>
      <c r="O31" s="291"/>
      <c r="P31" s="352"/>
      <c r="Q31" s="291"/>
      <c r="R31" s="391"/>
      <c r="S31" s="392">
        <v>1</v>
      </c>
      <c r="T31" s="391"/>
      <c r="U31" s="392"/>
      <c r="V31" s="391"/>
      <c r="W31" s="392"/>
      <c r="X31" s="391"/>
      <c r="Y31" s="392"/>
      <c r="Z31" s="391"/>
      <c r="AA31" s="392">
        <v>1</v>
      </c>
      <c r="AB31" s="392">
        <v>1</v>
      </c>
      <c r="AC31" s="392"/>
      <c r="AD31" s="392"/>
      <c r="AE31" s="291">
        <f t="shared" si="5"/>
        <v>3</v>
      </c>
    </row>
    <row r="32" spans="1:31" ht="15">
      <c r="A32" s="287">
        <v>7</v>
      </c>
      <c r="B32" s="387" t="s">
        <v>89</v>
      </c>
      <c r="C32" s="184"/>
      <c r="D32" s="184"/>
      <c r="E32" s="291"/>
      <c r="F32" s="352"/>
      <c r="G32" s="352"/>
      <c r="H32" s="352"/>
      <c r="I32" s="291">
        <v>1</v>
      </c>
      <c r="J32" s="291">
        <v>1</v>
      </c>
      <c r="K32" s="449">
        <v>1</v>
      </c>
      <c r="L32" s="450"/>
      <c r="M32" s="291"/>
      <c r="N32" s="291"/>
      <c r="O32" s="291"/>
      <c r="P32" s="291"/>
      <c r="Q32" s="291"/>
      <c r="R32" s="392">
        <v>1</v>
      </c>
      <c r="S32" s="392"/>
      <c r="T32" s="392"/>
      <c r="U32" s="392"/>
      <c r="V32" s="391"/>
      <c r="W32" s="392">
        <v>1</v>
      </c>
      <c r="X32" s="392">
        <v>1</v>
      </c>
      <c r="Y32" s="392"/>
      <c r="Z32" s="392"/>
      <c r="AA32" s="392"/>
      <c r="AB32" s="392"/>
      <c r="AC32" s="392"/>
      <c r="AD32" s="392"/>
      <c r="AE32" s="291">
        <f t="shared" si="5"/>
        <v>6</v>
      </c>
    </row>
    <row r="33" spans="1:31" ht="15">
      <c r="A33" s="287">
        <v>8</v>
      </c>
      <c r="B33" s="387" t="s">
        <v>19</v>
      </c>
      <c r="C33" s="184">
        <v>1</v>
      </c>
      <c r="D33" s="184"/>
      <c r="E33" s="291"/>
      <c r="F33" s="352"/>
      <c r="G33" s="352"/>
      <c r="H33" s="352"/>
      <c r="I33" s="291"/>
      <c r="J33" s="352"/>
      <c r="K33" s="449"/>
      <c r="L33" s="450"/>
      <c r="M33" s="291"/>
      <c r="N33" s="352"/>
      <c r="O33" s="291"/>
      <c r="P33" s="291">
        <v>1</v>
      </c>
      <c r="Q33" s="291"/>
      <c r="R33" s="392"/>
      <c r="S33" s="392">
        <v>1</v>
      </c>
      <c r="T33" s="392">
        <v>1</v>
      </c>
      <c r="U33" s="392"/>
      <c r="V33" s="391"/>
      <c r="W33" s="392"/>
      <c r="X33" s="391"/>
      <c r="Y33" s="392">
        <v>1</v>
      </c>
      <c r="Z33" s="392">
        <v>1</v>
      </c>
      <c r="AA33" s="392">
        <v>1</v>
      </c>
      <c r="AB33" s="392">
        <v>1</v>
      </c>
      <c r="AC33" s="392"/>
      <c r="AD33" s="392">
        <v>1</v>
      </c>
      <c r="AE33" s="291">
        <f t="shared" si="5"/>
        <v>9</v>
      </c>
    </row>
    <row r="34" spans="1:31" ht="15">
      <c r="A34" s="287">
        <v>9</v>
      </c>
      <c r="B34" s="387" t="s">
        <v>84</v>
      </c>
      <c r="C34" s="184"/>
      <c r="D34" s="184"/>
      <c r="E34" s="291"/>
      <c r="F34" s="352"/>
      <c r="G34" s="352"/>
      <c r="H34" s="352"/>
      <c r="I34" s="291"/>
      <c r="J34" s="352"/>
      <c r="K34" s="449"/>
      <c r="L34" s="450"/>
      <c r="M34" s="291"/>
      <c r="N34" s="352"/>
      <c r="O34" s="291"/>
      <c r="P34" s="352"/>
      <c r="Q34" s="291"/>
      <c r="R34" s="391"/>
      <c r="S34" s="392"/>
      <c r="T34" s="391"/>
      <c r="U34" s="392"/>
      <c r="V34" s="391"/>
      <c r="W34" s="392"/>
      <c r="X34" s="391"/>
      <c r="Y34" s="392"/>
      <c r="Z34" s="391"/>
      <c r="AA34" s="392"/>
      <c r="AB34" s="392"/>
      <c r="AC34" s="392"/>
      <c r="AD34" s="392"/>
      <c r="AE34" s="291">
        <f t="shared" si="5"/>
        <v>0</v>
      </c>
    </row>
    <row r="35" spans="1:31" ht="15">
      <c r="A35" s="287">
        <v>10</v>
      </c>
      <c r="B35" s="387" t="s">
        <v>53</v>
      </c>
      <c r="C35" s="184"/>
      <c r="D35" s="184"/>
      <c r="E35" s="291"/>
      <c r="F35" s="352"/>
      <c r="G35" s="352"/>
      <c r="H35" s="352"/>
      <c r="I35" s="291"/>
      <c r="J35" s="352"/>
      <c r="K35" s="449"/>
      <c r="L35" s="450"/>
      <c r="M35" s="291"/>
      <c r="N35" s="352"/>
      <c r="O35" s="291"/>
      <c r="P35" s="352"/>
      <c r="Q35" s="291"/>
      <c r="R35" s="391"/>
      <c r="S35" s="392"/>
      <c r="T35" s="391"/>
      <c r="U35" s="392"/>
      <c r="V35" s="391"/>
      <c r="W35" s="392"/>
      <c r="X35" s="391"/>
      <c r="Y35" s="392"/>
      <c r="Z35" s="391"/>
      <c r="AA35" s="392"/>
      <c r="AB35" s="392"/>
      <c r="AC35" s="392"/>
      <c r="AD35" s="392"/>
      <c r="AE35" s="291">
        <f t="shared" si="5"/>
        <v>0</v>
      </c>
    </row>
    <row r="36" spans="1:31" ht="14.25">
      <c r="A36" s="481" t="s">
        <v>1</v>
      </c>
      <c r="B36" s="481"/>
      <c r="C36" s="184">
        <f aca="true" t="shared" si="6" ref="C36:H36">SUM(C26:C35)</f>
        <v>1</v>
      </c>
      <c r="D36" s="184">
        <f t="shared" si="6"/>
        <v>1</v>
      </c>
      <c r="E36" s="184">
        <f t="shared" si="6"/>
        <v>1</v>
      </c>
      <c r="F36" s="184">
        <f t="shared" si="6"/>
        <v>1</v>
      </c>
      <c r="G36" s="184">
        <f t="shared" si="6"/>
        <v>0</v>
      </c>
      <c r="H36" s="184">
        <f t="shared" si="6"/>
        <v>0</v>
      </c>
      <c r="I36" s="290">
        <v>1</v>
      </c>
      <c r="J36" s="291">
        <v>1</v>
      </c>
      <c r="K36" s="470">
        <v>2</v>
      </c>
      <c r="L36" s="471"/>
      <c r="M36" s="290">
        <v>0</v>
      </c>
      <c r="N36" s="291">
        <v>0</v>
      </c>
      <c r="O36" s="290">
        <v>1</v>
      </c>
      <c r="P36" s="291">
        <v>1</v>
      </c>
      <c r="Q36" s="290">
        <v>0</v>
      </c>
      <c r="R36" s="291">
        <v>1</v>
      </c>
      <c r="S36" s="290">
        <v>4</v>
      </c>
      <c r="T36" s="291">
        <v>4</v>
      </c>
      <c r="U36" s="291"/>
      <c r="V36" s="352"/>
      <c r="W36" s="291">
        <v>1</v>
      </c>
      <c r="X36" s="360">
        <v>2</v>
      </c>
      <c r="Y36" s="291">
        <v>2</v>
      </c>
      <c r="Z36" s="360">
        <v>1</v>
      </c>
      <c r="AA36" s="360">
        <f>SUM(AA26:AA35)</f>
        <v>6</v>
      </c>
      <c r="AB36" s="360">
        <f>SUM(AB26:AB35)</f>
        <v>6</v>
      </c>
      <c r="AC36" s="360">
        <f>SUM(AC26:AC35)</f>
        <v>0</v>
      </c>
      <c r="AD36" s="360">
        <f>SUM(AD26:AD35)</f>
        <v>2</v>
      </c>
      <c r="AE36" s="291">
        <f>SUM(C36:AD36)</f>
        <v>39</v>
      </c>
    </row>
    <row r="37" ht="28.5" customHeight="1">
      <c r="B37" s="42"/>
    </row>
    <row r="38" ht="28.5" customHeight="1">
      <c r="B38" s="42"/>
    </row>
  </sheetData>
  <sheetProtection/>
  <mergeCells count="68">
    <mergeCell ref="AE23:AE25"/>
    <mergeCell ref="AC23:AD23"/>
    <mergeCell ref="AA23:AB23"/>
    <mergeCell ref="Y23:Z23"/>
    <mergeCell ref="U23:V23"/>
    <mergeCell ref="W23:X23"/>
    <mergeCell ref="S23:T23"/>
    <mergeCell ref="I23:J23"/>
    <mergeCell ref="C23:D23"/>
    <mergeCell ref="Q23:R23"/>
    <mergeCell ref="A23:A25"/>
    <mergeCell ref="C3:D3"/>
    <mergeCell ref="E3:F3"/>
    <mergeCell ref="H3:I3"/>
    <mergeCell ref="E23:F23"/>
    <mergeCell ref="G23:H23"/>
    <mergeCell ref="L7:M7"/>
    <mergeCell ref="L14:M14"/>
    <mergeCell ref="AC3:AD3"/>
    <mergeCell ref="L6:M6"/>
    <mergeCell ref="AF3:AF5"/>
    <mergeCell ref="L5:M5"/>
    <mergeCell ref="Z3:AA3"/>
    <mergeCell ref="R3:S3"/>
    <mergeCell ref="V3:W3"/>
    <mergeCell ref="AB3:AB5"/>
    <mergeCell ref="L4:M4"/>
    <mergeCell ref="A36:B36"/>
    <mergeCell ref="B3:B5"/>
    <mergeCell ref="A16:B16"/>
    <mergeCell ref="A17:B17"/>
    <mergeCell ref="A3:A5"/>
    <mergeCell ref="B23:B25"/>
    <mergeCell ref="L15:M15"/>
    <mergeCell ref="L16:M16"/>
    <mergeCell ref="L17:M17"/>
    <mergeCell ref="L8:M8"/>
    <mergeCell ref="L9:M9"/>
    <mergeCell ref="L10:M10"/>
    <mergeCell ref="L11:M11"/>
    <mergeCell ref="L13:M13"/>
    <mergeCell ref="L12:M12"/>
    <mergeCell ref="X2:Y2"/>
    <mergeCell ref="E2:F2"/>
    <mergeCell ref="H2:I2"/>
    <mergeCell ref="P2:Q2"/>
    <mergeCell ref="N2:O2"/>
    <mergeCell ref="X3:Y3"/>
    <mergeCell ref="P3:Q3"/>
    <mergeCell ref="L3:M3"/>
    <mergeCell ref="J3:K3"/>
    <mergeCell ref="N3:O3"/>
    <mergeCell ref="K33:L33"/>
    <mergeCell ref="K23:L23"/>
    <mergeCell ref="K24:L24"/>
    <mergeCell ref="K25:L25"/>
    <mergeCell ref="K26:L26"/>
    <mergeCell ref="K27:L27"/>
    <mergeCell ref="K34:L34"/>
    <mergeCell ref="K35:L35"/>
    <mergeCell ref="K36:L36"/>
    <mergeCell ref="M23:N23"/>
    <mergeCell ref="O23:P23"/>
    <mergeCell ref="K28:L28"/>
    <mergeCell ref="K29:L29"/>
    <mergeCell ref="K30:L30"/>
    <mergeCell ref="K31:L31"/>
    <mergeCell ref="K32:L32"/>
  </mergeCells>
  <printOptions/>
  <pageMargins left="0.2755905511811024" right="0.1968503937007874" top="0.8661417322834646" bottom="0.35433070866141736" header="0.4724409448818898" footer="0.2362204724409449"/>
  <pageSetup horizontalDpi="600" verticalDpi="600" orientation="landscape" paperSize="9" scale="52" r:id="rId1"/>
  <headerFooter alignWithMargins="0">
    <oddHeader>&amp;C&amp;"Times New Roman,Pogrubiona"&amp;14PODSUMOWANIE MIEJSKIEJ RYWALIZACJI SPORTOWEJ -  ROK SZKOLNY 2022/2023
Igrzysla Młodzieży Szkolnej - zdobyte punkty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3" sqref="AC13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8.28125" style="0" customWidth="1"/>
    <col min="4" max="4" width="5.7109375" style="0" customWidth="1"/>
    <col min="5" max="5" width="12.8515625" style="0" customWidth="1"/>
    <col min="6" max="6" width="5.140625" style="0" customWidth="1"/>
    <col min="7" max="7" width="7.00390625" style="0" customWidth="1"/>
    <col min="8" max="8" width="9.140625" style="0" customWidth="1"/>
    <col min="9" max="9" width="4.8515625" style="0" customWidth="1"/>
    <col min="10" max="10" width="9.00390625" style="0" customWidth="1"/>
    <col min="11" max="11" width="11.421875" style="0" customWidth="1"/>
    <col min="12" max="12" width="6.28125" style="0" customWidth="1"/>
    <col min="13" max="13" width="5.7109375" style="0" customWidth="1"/>
    <col min="14" max="14" width="6.28125" style="0" customWidth="1"/>
    <col min="15" max="15" width="5.28125" style="0" customWidth="1"/>
    <col min="16" max="16" width="8.8515625" style="0" customWidth="1"/>
    <col min="17" max="17" width="5.8515625" style="0" customWidth="1"/>
    <col min="18" max="18" width="4.8515625" style="0" customWidth="1"/>
    <col min="19" max="19" width="3.8515625" style="0" bestFit="1" customWidth="1"/>
    <col min="20" max="20" width="5.28125" style="0" customWidth="1"/>
    <col min="21" max="21" width="8.00390625" style="0" customWidth="1"/>
    <col min="22" max="22" width="7.140625" style="0" customWidth="1"/>
    <col min="23" max="23" width="11.7109375" style="0" customWidth="1"/>
    <col min="24" max="24" width="9.8515625" style="0" customWidth="1"/>
    <col min="25" max="25" width="4.421875" style="0" bestFit="1" customWidth="1"/>
    <col min="26" max="26" width="4.28125" style="0" customWidth="1"/>
    <col min="27" max="27" width="3.7109375" style="0" bestFit="1" customWidth="1"/>
    <col min="28" max="28" width="0" style="0" hidden="1" customWidth="1"/>
  </cols>
  <sheetData>
    <row r="1" spans="1:31" ht="18" customHeight="1">
      <c r="A1" s="32" t="s">
        <v>90</v>
      </c>
      <c r="B1" s="2"/>
      <c r="C1" s="3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48"/>
      <c r="R1" s="248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42" ht="54.75" customHeight="1">
      <c r="A2" s="452" t="s">
        <v>21</v>
      </c>
      <c r="B2" s="505" t="s">
        <v>26</v>
      </c>
      <c r="C2" s="295" t="s">
        <v>31</v>
      </c>
      <c r="D2" s="445" t="s">
        <v>56</v>
      </c>
      <c r="E2" s="445"/>
      <c r="F2" s="445" t="s">
        <v>37</v>
      </c>
      <c r="G2" s="445"/>
      <c r="H2" s="266" t="s">
        <v>72</v>
      </c>
      <c r="I2" s="445" t="s">
        <v>85</v>
      </c>
      <c r="J2" s="445"/>
      <c r="K2" s="295" t="s">
        <v>36</v>
      </c>
      <c r="L2" s="457" t="s">
        <v>34</v>
      </c>
      <c r="M2" s="457"/>
      <c r="N2" s="459" t="s">
        <v>86</v>
      </c>
      <c r="O2" s="460"/>
      <c r="P2" s="341" t="s">
        <v>104</v>
      </c>
      <c r="Q2" s="445" t="s">
        <v>102</v>
      </c>
      <c r="R2" s="445"/>
      <c r="S2" s="445" t="s">
        <v>59</v>
      </c>
      <c r="T2" s="445"/>
      <c r="U2" s="266" t="s">
        <v>103</v>
      </c>
      <c r="V2" s="266" t="s">
        <v>11</v>
      </c>
      <c r="W2" s="266" t="s">
        <v>105</v>
      </c>
      <c r="X2" s="504" t="s">
        <v>1</v>
      </c>
      <c r="Y2" s="254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</row>
    <row r="3" spans="1:42" s="3" customFormat="1" ht="15" customHeight="1">
      <c r="A3" s="452"/>
      <c r="B3" s="505"/>
      <c r="C3" s="184">
        <v>1</v>
      </c>
      <c r="D3" s="184">
        <v>2</v>
      </c>
      <c r="E3" s="184">
        <v>3</v>
      </c>
      <c r="F3" s="184">
        <v>4</v>
      </c>
      <c r="G3" s="184">
        <v>5</v>
      </c>
      <c r="H3" s="184">
        <v>6</v>
      </c>
      <c r="I3" s="184">
        <v>7</v>
      </c>
      <c r="J3" s="184">
        <v>8</v>
      </c>
      <c r="K3" s="184">
        <v>9</v>
      </c>
      <c r="L3" s="184">
        <v>10</v>
      </c>
      <c r="M3" s="184">
        <v>11</v>
      </c>
      <c r="N3" s="499">
        <v>12</v>
      </c>
      <c r="O3" s="500"/>
      <c r="P3" s="342">
        <v>13</v>
      </c>
      <c r="Q3" s="184">
        <v>14</v>
      </c>
      <c r="R3" s="184">
        <v>15</v>
      </c>
      <c r="S3" s="184">
        <v>16</v>
      </c>
      <c r="T3" s="184">
        <v>17</v>
      </c>
      <c r="U3" s="184">
        <v>18</v>
      </c>
      <c r="V3" s="184">
        <v>19</v>
      </c>
      <c r="W3" s="184">
        <v>20</v>
      </c>
      <c r="X3" s="504"/>
      <c r="Y3" s="46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</row>
    <row r="4" spans="1:42" s="3" customFormat="1" ht="15.75" customHeight="1">
      <c r="A4" s="452"/>
      <c r="B4" s="505"/>
      <c r="C4" s="296" t="s">
        <v>39</v>
      </c>
      <c r="D4" s="296" t="s">
        <v>38</v>
      </c>
      <c r="E4" s="296" t="s">
        <v>39</v>
      </c>
      <c r="F4" s="296" t="s">
        <v>38</v>
      </c>
      <c r="G4" s="296" t="s">
        <v>39</v>
      </c>
      <c r="H4" s="296" t="s">
        <v>39</v>
      </c>
      <c r="I4" s="296" t="s">
        <v>38</v>
      </c>
      <c r="J4" s="296" t="s">
        <v>39</v>
      </c>
      <c r="K4" s="296" t="s">
        <v>39</v>
      </c>
      <c r="L4" s="296" t="s">
        <v>38</v>
      </c>
      <c r="M4" s="296" t="s">
        <v>39</v>
      </c>
      <c r="N4" s="506" t="s">
        <v>45</v>
      </c>
      <c r="O4" s="507"/>
      <c r="P4" s="343" t="s">
        <v>108</v>
      </c>
      <c r="Q4" s="296" t="s">
        <v>38</v>
      </c>
      <c r="R4" s="296" t="s">
        <v>39</v>
      </c>
      <c r="S4" s="297" t="s">
        <v>38</v>
      </c>
      <c r="T4" s="297" t="s">
        <v>39</v>
      </c>
      <c r="U4" s="297" t="s">
        <v>45</v>
      </c>
      <c r="V4" s="297" t="s">
        <v>45</v>
      </c>
      <c r="W4" s="297" t="s">
        <v>39</v>
      </c>
      <c r="X4" s="504"/>
      <c r="Y4" s="256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</row>
    <row r="5" spans="1:42" ht="15">
      <c r="A5" s="294">
        <v>1</v>
      </c>
      <c r="B5" s="298" t="s">
        <v>5</v>
      </c>
      <c r="C5" s="184">
        <v>5</v>
      </c>
      <c r="D5" s="184">
        <v>7</v>
      </c>
      <c r="E5" s="184">
        <v>3</v>
      </c>
      <c r="F5" s="184">
        <v>8</v>
      </c>
      <c r="G5" s="184">
        <v>8</v>
      </c>
      <c r="H5" s="184">
        <v>5</v>
      </c>
      <c r="I5" s="184">
        <v>1</v>
      </c>
      <c r="J5" s="184">
        <v>1</v>
      </c>
      <c r="K5" s="184">
        <v>5</v>
      </c>
      <c r="L5" s="184">
        <v>5</v>
      </c>
      <c r="M5" s="184">
        <v>6</v>
      </c>
      <c r="N5" s="499">
        <v>3</v>
      </c>
      <c r="O5" s="500"/>
      <c r="P5" s="342">
        <v>4</v>
      </c>
      <c r="Q5" s="184">
        <v>3</v>
      </c>
      <c r="R5" s="184">
        <v>2</v>
      </c>
      <c r="S5" s="184">
        <v>2</v>
      </c>
      <c r="T5" s="184">
        <v>5</v>
      </c>
      <c r="U5" s="184"/>
      <c r="V5" s="184">
        <v>6</v>
      </c>
      <c r="W5" s="184">
        <v>3</v>
      </c>
      <c r="X5" s="184">
        <f>SUM(C5:W5)</f>
        <v>82</v>
      </c>
      <c r="Y5" s="46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</row>
    <row r="6" spans="1:42" ht="15">
      <c r="A6" s="294">
        <v>2</v>
      </c>
      <c r="B6" s="298" t="s">
        <v>8</v>
      </c>
      <c r="C6" s="184">
        <v>4</v>
      </c>
      <c r="D6" s="184">
        <v>4</v>
      </c>
      <c r="E6" s="184">
        <v>6</v>
      </c>
      <c r="F6" s="184">
        <v>6</v>
      </c>
      <c r="G6" s="184">
        <v>6</v>
      </c>
      <c r="H6" s="184">
        <v>3</v>
      </c>
      <c r="I6" s="184">
        <v>7</v>
      </c>
      <c r="J6" s="184">
        <v>3</v>
      </c>
      <c r="K6" s="184">
        <v>2</v>
      </c>
      <c r="L6" s="184"/>
      <c r="M6" s="184">
        <v>3</v>
      </c>
      <c r="N6" s="499">
        <v>5</v>
      </c>
      <c r="O6" s="500"/>
      <c r="P6" s="342">
        <v>5</v>
      </c>
      <c r="Q6" s="184"/>
      <c r="R6" s="184"/>
      <c r="S6" s="184">
        <v>1</v>
      </c>
      <c r="T6" s="184">
        <v>4</v>
      </c>
      <c r="U6" s="184"/>
      <c r="V6" s="184">
        <v>4</v>
      </c>
      <c r="W6" s="184">
        <v>5</v>
      </c>
      <c r="X6" s="184">
        <f aca="true" t="shared" si="0" ref="X6:X14">SUM(C6:W6)</f>
        <v>68</v>
      </c>
      <c r="Y6" s="46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</row>
    <row r="7" spans="1:42" ht="15">
      <c r="A7" s="294">
        <v>3</v>
      </c>
      <c r="B7" s="298" t="s">
        <v>6</v>
      </c>
      <c r="C7" s="184">
        <v>6</v>
      </c>
      <c r="D7" s="184">
        <v>9</v>
      </c>
      <c r="E7" s="184">
        <v>5</v>
      </c>
      <c r="F7" s="184">
        <v>5</v>
      </c>
      <c r="G7" s="184">
        <v>3</v>
      </c>
      <c r="H7" s="184">
        <v>6</v>
      </c>
      <c r="I7" s="184">
        <v>9</v>
      </c>
      <c r="J7" s="184">
        <v>6</v>
      </c>
      <c r="K7" s="184">
        <v>1</v>
      </c>
      <c r="L7" s="184">
        <v>8</v>
      </c>
      <c r="M7" s="184">
        <v>5</v>
      </c>
      <c r="N7" s="499">
        <v>6</v>
      </c>
      <c r="O7" s="500"/>
      <c r="P7" s="342">
        <v>6</v>
      </c>
      <c r="Q7" s="184">
        <v>4</v>
      </c>
      <c r="R7" s="184">
        <v>6</v>
      </c>
      <c r="S7" s="184">
        <v>8</v>
      </c>
      <c r="T7" s="184">
        <v>2</v>
      </c>
      <c r="U7" s="184"/>
      <c r="V7" s="184">
        <v>3</v>
      </c>
      <c r="W7" s="184">
        <v>1</v>
      </c>
      <c r="X7" s="184">
        <f t="shared" si="0"/>
        <v>99</v>
      </c>
      <c r="Y7" s="46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</row>
    <row r="8" spans="1:42" ht="15.75" customHeight="1" hidden="1" thickBot="1">
      <c r="A8" s="294">
        <v>4</v>
      </c>
      <c r="B8" s="298" t="s">
        <v>7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>
        <f t="shared" si="0"/>
        <v>0</v>
      </c>
      <c r="Y8" s="46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</row>
    <row r="9" spans="1:42" ht="15">
      <c r="A9" s="294">
        <v>4</v>
      </c>
      <c r="B9" s="298" t="s">
        <v>9</v>
      </c>
      <c r="C9" s="184">
        <v>8</v>
      </c>
      <c r="D9" s="184">
        <v>5</v>
      </c>
      <c r="E9" s="184">
        <v>2</v>
      </c>
      <c r="F9" s="184"/>
      <c r="G9" s="184"/>
      <c r="H9" s="184">
        <v>4</v>
      </c>
      <c r="I9" s="184">
        <v>4</v>
      </c>
      <c r="J9" s="184">
        <v>5</v>
      </c>
      <c r="K9" s="184"/>
      <c r="L9" s="184">
        <v>3</v>
      </c>
      <c r="M9" s="184">
        <v>2</v>
      </c>
      <c r="N9" s="499">
        <v>2</v>
      </c>
      <c r="O9" s="500"/>
      <c r="P9" s="342">
        <v>3</v>
      </c>
      <c r="Q9" s="315">
        <v>2</v>
      </c>
      <c r="R9" s="184">
        <v>1</v>
      </c>
      <c r="S9" s="184">
        <v>6</v>
      </c>
      <c r="T9" s="184">
        <v>1</v>
      </c>
      <c r="U9" s="184"/>
      <c r="V9" s="184">
        <v>1</v>
      </c>
      <c r="W9" s="184"/>
      <c r="X9" s="184">
        <f t="shared" si="0"/>
        <v>49</v>
      </c>
      <c r="Y9" s="46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</row>
    <row r="10" spans="1:42" ht="15">
      <c r="A10" s="294">
        <v>5</v>
      </c>
      <c r="B10" s="298" t="s">
        <v>3</v>
      </c>
      <c r="C10" s="184">
        <v>3</v>
      </c>
      <c r="D10" s="184">
        <v>2</v>
      </c>
      <c r="E10" s="184">
        <v>9</v>
      </c>
      <c r="F10" s="184">
        <v>2</v>
      </c>
      <c r="G10" s="184">
        <v>5</v>
      </c>
      <c r="H10" s="184">
        <v>8</v>
      </c>
      <c r="I10" s="184">
        <v>2</v>
      </c>
      <c r="J10" s="184">
        <v>7</v>
      </c>
      <c r="K10" s="184">
        <v>3</v>
      </c>
      <c r="L10" s="184">
        <v>6</v>
      </c>
      <c r="M10" s="184">
        <v>8</v>
      </c>
      <c r="N10" s="499">
        <v>4</v>
      </c>
      <c r="O10" s="500"/>
      <c r="P10" s="342">
        <v>7</v>
      </c>
      <c r="Q10" s="184">
        <v>1</v>
      </c>
      <c r="R10" s="184">
        <v>4</v>
      </c>
      <c r="S10" s="184">
        <v>3</v>
      </c>
      <c r="T10" s="184">
        <v>8</v>
      </c>
      <c r="U10" s="184"/>
      <c r="V10" s="184"/>
      <c r="W10" s="184">
        <v>2</v>
      </c>
      <c r="X10" s="184">
        <f t="shared" si="0"/>
        <v>84</v>
      </c>
      <c r="Y10" s="46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</row>
    <row r="11" spans="1:42" s="104" customFormat="1" ht="15">
      <c r="A11" s="296">
        <v>6</v>
      </c>
      <c r="B11" s="299" t="s">
        <v>4</v>
      </c>
      <c r="C11" s="184"/>
      <c r="D11" s="184">
        <v>3</v>
      </c>
      <c r="E11" s="184">
        <v>7</v>
      </c>
      <c r="F11" s="184">
        <v>1</v>
      </c>
      <c r="G11" s="184">
        <v>1</v>
      </c>
      <c r="H11" s="184"/>
      <c r="I11" s="184">
        <v>3</v>
      </c>
      <c r="J11" s="184">
        <v>2</v>
      </c>
      <c r="K11" s="184"/>
      <c r="L11" s="184">
        <v>1</v>
      </c>
      <c r="M11" s="184">
        <v>1</v>
      </c>
      <c r="N11" s="499">
        <v>1</v>
      </c>
      <c r="O11" s="500"/>
      <c r="P11" s="342">
        <v>1</v>
      </c>
      <c r="Q11" s="184"/>
      <c r="R11" s="184"/>
      <c r="S11" s="184">
        <v>4</v>
      </c>
      <c r="T11" s="184">
        <v>6</v>
      </c>
      <c r="U11" s="184"/>
      <c r="V11" s="184">
        <v>2</v>
      </c>
      <c r="W11" s="184"/>
      <c r="X11" s="184">
        <f t="shared" si="0"/>
        <v>33</v>
      </c>
      <c r="Y11" s="46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</row>
    <row r="12" spans="1:42" ht="15">
      <c r="A12" s="294">
        <v>7</v>
      </c>
      <c r="B12" s="298" t="s">
        <v>28</v>
      </c>
      <c r="C12" s="184">
        <v>1</v>
      </c>
      <c r="D12" s="184">
        <v>6</v>
      </c>
      <c r="E12" s="184">
        <v>4</v>
      </c>
      <c r="F12" s="184">
        <v>4</v>
      </c>
      <c r="G12" s="184">
        <v>4</v>
      </c>
      <c r="H12" s="184">
        <v>2</v>
      </c>
      <c r="I12" s="184">
        <v>6</v>
      </c>
      <c r="J12" s="184">
        <v>4</v>
      </c>
      <c r="K12" s="184"/>
      <c r="L12" s="184">
        <v>4</v>
      </c>
      <c r="M12" s="184"/>
      <c r="N12" s="499">
        <v>8</v>
      </c>
      <c r="O12" s="500"/>
      <c r="P12" s="342">
        <v>9</v>
      </c>
      <c r="Q12" s="184">
        <v>6</v>
      </c>
      <c r="R12" s="184">
        <v>3</v>
      </c>
      <c r="S12" s="184">
        <v>5</v>
      </c>
      <c r="T12" s="184">
        <v>3</v>
      </c>
      <c r="U12" s="184"/>
      <c r="V12" s="184"/>
      <c r="W12" s="184"/>
      <c r="X12" s="184">
        <f t="shared" si="0"/>
        <v>69</v>
      </c>
      <c r="Y12" s="46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</row>
    <row r="13" spans="1:42" ht="18.75" customHeight="1">
      <c r="A13" s="294">
        <v>8</v>
      </c>
      <c r="B13" s="299" t="s">
        <v>70</v>
      </c>
      <c r="C13" s="184">
        <v>2</v>
      </c>
      <c r="D13" s="184">
        <v>1</v>
      </c>
      <c r="E13" s="184">
        <v>1</v>
      </c>
      <c r="F13" s="184">
        <v>3</v>
      </c>
      <c r="G13" s="184">
        <v>2</v>
      </c>
      <c r="H13" s="184">
        <v>1</v>
      </c>
      <c r="I13" s="184">
        <v>5</v>
      </c>
      <c r="J13" s="184">
        <v>9</v>
      </c>
      <c r="K13" s="184"/>
      <c r="L13" s="184">
        <v>2</v>
      </c>
      <c r="M13" s="184">
        <v>4</v>
      </c>
      <c r="N13" s="499"/>
      <c r="O13" s="500"/>
      <c r="P13" s="342">
        <v>2</v>
      </c>
      <c r="Q13" s="184"/>
      <c r="R13" s="184"/>
      <c r="S13" s="184"/>
      <c r="T13" s="184"/>
      <c r="U13" s="184"/>
      <c r="V13" s="184"/>
      <c r="W13" s="184"/>
      <c r="X13" s="184">
        <f t="shared" si="0"/>
        <v>32</v>
      </c>
      <c r="Y13" s="46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</row>
    <row r="14" spans="1:42" ht="15">
      <c r="A14" s="294">
        <v>9</v>
      </c>
      <c r="B14" s="299" t="s">
        <v>27</v>
      </c>
      <c r="C14" s="289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499"/>
      <c r="O14" s="500"/>
      <c r="P14" s="342"/>
      <c r="Q14" s="300"/>
      <c r="R14" s="300"/>
      <c r="S14" s="184"/>
      <c r="T14" s="184"/>
      <c r="U14" s="184"/>
      <c r="V14" s="184"/>
      <c r="W14" s="184"/>
      <c r="X14" s="184">
        <f t="shared" si="0"/>
        <v>0</v>
      </c>
      <c r="Y14" s="46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</row>
    <row r="15" spans="1:42" ht="15" customHeight="1">
      <c r="A15" s="446" t="s">
        <v>1</v>
      </c>
      <c r="B15" s="446"/>
      <c r="C15" s="184">
        <f>SUM(C5:C14)</f>
        <v>29</v>
      </c>
      <c r="D15" s="184">
        <f aca="true" t="shared" si="1" ref="D15:W15">SUM(D5:D14)</f>
        <v>37</v>
      </c>
      <c r="E15" s="184">
        <f t="shared" si="1"/>
        <v>37</v>
      </c>
      <c r="F15" s="184">
        <f t="shared" si="1"/>
        <v>29</v>
      </c>
      <c r="G15" s="184">
        <f t="shared" si="1"/>
        <v>29</v>
      </c>
      <c r="H15" s="184">
        <f t="shared" si="1"/>
        <v>29</v>
      </c>
      <c r="I15" s="184">
        <f t="shared" si="1"/>
        <v>37</v>
      </c>
      <c r="J15" s="184">
        <f t="shared" si="1"/>
        <v>37</v>
      </c>
      <c r="K15" s="184">
        <f t="shared" si="1"/>
        <v>11</v>
      </c>
      <c r="L15" s="184">
        <f t="shared" si="1"/>
        <v>29</v>
      </c>
      <c r="M15" s="184">
        <f>SUM(M5:M14)</f>
        <v>29</v>
      </c>
      <c r="N15" s="499">
        <v>29</v>
      </c>
      <c r="O15" s="500"/>
      <c r="P15" s="342">
        <f t="shared" si="1"/>
        <v>37</v>
      </c>
      <c r="Q15" s="184">
        <f t="shared" si="1"/>
        <v>16</v>
      </c>
      <c r="R15" s="184">
        <f t="shared" si="1"/>
        <v>16</v>
      </c>
      <c r="S15" s="184">
        <f t="shared" si="1"/>
        <v>29</v>
      </c>
      <c r="T15" s="184">
        <f t="shared" si="1"/>
        <v>29</v>
      </c>
      <c r="U15" s="184">
        <f t="shared" si="1"/>
        <v>0</v>
      </c>
      <c r="V15" s="184">
        <f t="shared" si="1"/>
        <v>16</v>
      </c>
      <c r="W15" s="184">
        <f t="shared" si="1"/>
        <v>11</v>
      </c>
      <c r="X15" s="184">
        <f>SUM(C15:W15)</f>
        <v>516</v>
      </c>
      <c r="Y15" s="184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</row>
    <row r="16" spans="1:42" ht="52.5" customHeight="1">
      <c r="A16" s="483" t="s">
        <v>46</v>
      </c>
      <c r="B16" s="483"/>
      <c r="C16" s="249">
        <v>7</v>
      </c>
      <c r="D16" s="249">
        <v>8</v>
      </c>
      <c r="E16" s="249">
        <v>8</v>
      </c>
      <c r="F16" s="249">
        <v>7</v>
      </c>
      <c r="G16" s="249">
        <v>7</v>
      </c>
      <c r="H16" s="249">
        <v>7</v>
      </c>
      <c r="I16" s="249">
        <v>8</v>
      </c>
      <c r="J16" s="249">
        <v>8</v>
      </c>
      <c r="K16" s="249">
        <v>4</v>
      </c>
      <c r="L16" s="249">
        <v>7</v>
      </c>
      <c r="M16" s="249">
        <v>7</v>
      </c>
      <c r="N16" s="459">
        <v>7</v>
      </c>
      <c r="O16" s="460"/>
      <c r="P16" s="341">
        <v>8</v>
      </c>
      <c r="Q16" s="249">
        <v>5</v>
      </c>
      <c r="R16" s="249">
        <v>5</v>
      </c>
      <c r="S16" s="249">
        <v>7</v>
      </c>
      <c r="T16" s="301">
        <v>7</v>
      </c>
      <c r="U16" s="301"/>
      <c r="V16" s="301">
        <v>5</v>
      </c>
      <c r="W16" s="301">
        <v>4</v>
      </c>
      <c r="X16" s="282">
        <f>SUM(C16:W16)</f>
        <v>126</v>
      </c>
      <c r="Y16" s="260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</row>
    <row r="17" spans="1:27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>
      <c r="A18" s="32" t="s">
        <v>92</v>
      </c>
      <c r="B18" s="2"/>
      <c r="C18" s="31"/>
      <c r="D18" s="2"/>
      <c r="E18" s="2"/>
      <c r="F18" s="2"/>
      <c r="G18" s="2"/>
      <c r="H18" s="2"/>
      <c r="I18" s="2"/>
      <c r="J18" s="247"/>
      <c r="K18" s="247"/>
      <c r="L18" s="46"/>
      <c r="M18" s="2"/>
      <c r="N18" s="2"/>
      <c r="O18" s="2"/>
      <c r="P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9" ht="59.25" customHeight="1">
      <c r="A20" s="452" t="s">
        <v>21</v>
      </c>
      <c r="B20" s="452" t="s">
        <v>26</v>
      </c>
      <c r="C20" s="485" t="s">
        <v>111</v>
      </c>
      <c r="D20" s="485"/>
      <c r="E20" s="351" t="s">
        <v>113</v>
      </c>
      <c r="F20" s="485" t="s">
        <v>110</v>
      </c>
      <c r="G20" s="485"/>
      <c r="H20" s="485" t="s">
        <v>112</v>
      </c>
      <c r="I20" s="485"/>
      <c r="J20" s="485" t="s">
        <v>33</v>
      </c>
      <c r="K20" s="485"/>
      <c r="L20" s="485" t="s">
        <v>37</v>
      </c>
      <c r="M20" s="485"/>
      <c r="N20" s="485" t="s">
        <v>34</v>
      </c>
      <c r="O20" s="485"/>
      <c r="P20" s="485" t="s">
        <v>11</v>
      </c>
      <c r="Q20" s="485"/>
      <c r="R20" s="485" t="s">
        <v>117</v>
      </c>
      <c r="S20" s="485"/>
      <c r="T20" s="485" t="s">
        <v>115</v>
      </c>
      <c r="U20" s="485"/>
      <c r="V20" s="485" t="s">
        <v>56</v>
      </c>
      <c r="W20" s="485"/>
      <c r="X20" s="485" t="s">
        <v>36</v>
      </c>
      <c r="Y20" s="485"/>
      <c r="Z20" s="485" t="s">
        <v>2</v>
      </c>
      <c r="AA20" s="485"/>
      <c r="AC20" s="485" t="s">
        <v>116</v>
      </c>
      <c r="AD20" s="485"/>
      <c r="AE20" s="485" t="s">
        <v>0</v>
      </c>
      <c r="AF20" s="485"/>
      <c r="AG20" s="485" t="s">
        <v>118</v>
      </c>
      <c r="AH20" s="485"/>
      <c r="AI20" s="485" t="s">
        <v>122</v>
      </c>
      <c r="AJ20" s="485"/>
      <c r="AK20" s="485" t="s">
        <v>125</v>
      </c>
      <c r="AL20" s="485"/>
      <c r="AM20" s="496" t="s">
        <v>1</v>
      </c>
    </row>
    <row r="21" spans="1:39" ht="21" customHeight="1">
      <c r="A21" s="452"/>
      <c r="B21" s="452"/>
      <c r="C21" s="249">
        <v>1</v>
      </c>
      <c r="D21" s="284">
        <v>2</v>
      </c>
      <c r="E21" s="284">
        <v>3</v>
      </c>
      <c r="F21" s="249">
        <v>4</v>
      </c>
      <c r="G21" s="284">
        <v>5</v>
      </c>
      <c r="H21" s="249">
        <v>6</v>
      </c>
      <c r="I21" s="284">
        <v>7</v>
      </c>
      <c r="J21" s="249">
        <v>8</v>
      </c>
      <c r="K21" s="284">
        <v>9</v>
      </c>
      <c r="L21" s="249">
        <v>8</v>
      </c>
      <c r="M21" s="284">
        <v>9</v>
      </c>
      <c r="N21" s="249">
        <v>10</v>
      </c>
      <c r="O21" s="284">
        <v>11</v>
      </c>
      <c r="P21" s="459">
        <v>12</v>
      </c>
      <c r="Q21" s="460"/>
      <c r="R21" s="249">
        <v>13</v>
      </c>
      <c r="S21" s="284">
        <v>14</v>
      </c>
      <c r="T21" s="249">
        <v>13</v>
      </c>
      <c r="U21" s="362">
        <v>14</v>
      </c>
      <c r="V21" s="249">
        <v>13</v>
      </c>
      <c r="W21" s="362">
        <v>14</v>
      </c>
      <c r="X21" s="249">
        <v>13</v>
      </c>
      <c r="Y21" s="362">
        <v>14</v>
      </c>
      <c r="Z21" s="249">
        <v>13</v>
      </c>
      <c r="AA21" s="362">
        <v>14</v>
      </c>
      <c r="AC21" s="249">
        <v>15</v>
      </c>
      <c r="AD21" s="284">
        <v>16</v>
      </c>
      <c r="AE21" s="249">
        <v>17</v>
      </c>
      <c r="AF21" s="284">
        <v>18</v>
      </c>
      <c r="AG21" s="249">
        <v>19</v>
      </c>
      <c r="AH21" s="284">
        <v>20</v>
      </c>
      <c r="AI21" s="249">
        <v>21</v>
      </c>
      <c r="AJ21" s="284">
        <v>22</v>
      </c>
      <c r="AK21" s="249">
        <v>23</v>
      </c>
      <c r="AL21" s="284">
        <v>24</v>
      </c>
      <c r="AM21" s="497"/>
    </row>
    <row r="22" spans="1:39" ht="15.75" customHeight="1">
      <c r="A22" s="452"/>
      <c r="B22" s="452"/>
      <c r="C22" s="249" t="s">
        <v>38</v>
      </c>
      <c r="D22" s="284" t="s">
        <v>39</v>
      </c>
      <c r="E22" s="284" t="s">
        <v>39</v>
      </c>
      <c r="F22" s="249" t="s">
        <v>38</v>
      </c>
      <c r="G22" s="284" t="s">
        <v>39</v>
      </c>
      <c r="H22" s="249" t="s">
        <v>38</v>
      </c>
      <c r="I22" s="284" t="s">
        <v>39</v>
      </c>
      <c r="J22" s="249" t="s">
        <v>38</v>
      </c>
      <c r="K22" s="284" t="s">
        <v>39</v>
      </c>
      <c r="L22" s="249" t="s">
        <v>38</v>
      </c>
      <c r="M22" s="284" t="s">
        <v>39</v>
      </c>
      <c r="N22" s="249" t="s">
        <v>38</v>
      </c>
      <c r="O22" s="284" t="s">
        <v>39</v>
      </c>
      <c r="P22" s="459" t="s">
        <v>45</v>
      </c>
      <c r="Q22" s="460"/>
      <c r="R22" s="249" t="s">
        <v>38</v>
      </c>
      <c r="S22" s="284" t="s">
        <v>39</v>
      </c>
      <c r="T22" s="249" t="s">
        <v>38</v>
      </c>
      <c r="U22" s="362" t="s">
        <v>39</v>
      </c>
      <c r="V22" s="249" t="s">
        <v>38</v>
      </c>
      <c r="W22" s="362" t="s">
        <v>39</v>
      </c>
      <c r="X22" s="249" t="s">
        <v>38</v>
      </c>
      <c r="Y22" s="362" t="s">
        <v>39</v>
      </c>
      <c r="Z22" s="249" t="s">
        <v>38</v>
      </c>
      <c r="AA22" s="362" t="s">
        <v>39</v>
      </c>
      <c r="AC22" s="249" t="s">
        <v>38</v>
      </c>
      <c r="AD22" s="284" t="s">
        <v>39</v>
      </c>
      <c r="AE22" s="249" t="s">
        <v>38</v>
      </c>
      <c r="AF22" s="284" t="s">
        <v>39</v>
      </c>
      <c r="AG22" s="249" t="s">
        <v>38</v>
      </c>
      <c r="AH22" s="284" t="s">
        <v>39</v>
      </c>
      <c r="AI22" s="249" t="s">
        <v>38</v>
      </c>
      <c r="AJ22" s="284" t="s">
        <v>39</v>
      </c>
      <c r="AK22" s="249" t="s">
        <v>38</v>
      </c>
      <c r="AL22" s="284" t="s">
        <v>39</v>
      </c>
      <c r="AM22" s="498"/>
    </row>
    <row r="23" spans="1:39" ht="12.75">
      <c r="A23" s="279">
        <v>1</v>
      </c>
      <c r="B23" s="302" t="s">
        <v>5</v>
      </c>
      <c r="C23" s="344"/>
      <c r="D23" s="347"/>
      <c r="E23" s="349"/>
      <c r="F23" s="344"/>
      <c r="G23" s="345">
        <v>1</v>
      </c>
      <c r="H23" s="344"/>
      <c r="I23" s="345"/>
      <c r="J23" s="344"/>
      <c r="K23" s="345">
        <v>1</v>
      </c>
      <c r="L23" s="344">
        <v>1</v>
      </c>
      <c r="M23" s="344">
        <v>1</v>
      </c>
      <c r="N23" s="344">
        <v>1</v>
      </c>
      <c r="O23" s="344">
        <v>1</v>
      </c>
      <c r="P23" s="502">
        <v>1</v>
      </c>
      <c r="Q23" s="503"/>
      <c r="R23" s="344"/>
      <c r="S23" s="344"/>
      <c r="T23" s="344"/>
      <c r="U23" s="344"/>
      <c r="V23" s="344"/>
      <c r="W23" s="344"/>
      <c r="X23" s="344"/>
      <c r="Y23" s="358"/>
      <c r="Z23" s="344"/>
      <c r="AA23" s="344"/>
      <c r="AC23" s="344"/>
      <c r="AD23" s="344"/>
      <c r="AE23" s="344">
        <v>1</v>
      </c>
      <c r="AF23" s="344">
        <v>1</v>
      </c>
      <c r="AG23" s="344"/>
      <c r="AH23" s="344"/>
      <c r="AI23" s="344"/>
      <c r="AJ23" s="344"/>
      <c r="AK23" s="344"/>
      <c r="AL23" s="344"/>
      <c r="AM23" s="344">
        <f>SUM(C23:AL23)</f>
        <v>9</v>
      </c>
    </row>
    <row r="24" spans="1:39" ht="12.75">
      <c r="A24" s="279">
        <v>2</v>
      </c>
      <c r="B24" s="302" t="s">
        <v>8</v>
      </c>
      <c r="C24" s="385"/>
      <c r="D24" s="386"/>
      <c r="E24" s="349"/>
      <c r="F24" s="344"/>
      <c r="G24" s="347"/>
      <c r="H24" s="344"/>
      <c r="I24" s="347"/>
      <c r="J24" s="344"/>
      <c r="K24" s="345"/>
      <c r="L24" s="344">
        <v>1</v>
      </c>
      <c r="M24" s="344">
        <v>1</v>
      </c>
      <c r="N24" s="344"/>
      <c r="O24" s="344"/>
      <c r="P24" s="502">
        <v>1</v>
      </c>
      <c r="Q24" s="503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C24" s="344"/>
      <c r="AD24" s="344"/>
      <c r="AE24" s="344">
        <v>1</v>
      </c>
      <c r="AF24" s="344">
        <v>1</v>
      </c>
      <c r="AG24" s="344"/>
      <c r="AH24" s="344"/>
      <c r="AI24" s="344"/>
      <c r="AJ24" s="362"/>
      <c r="AK24" s="362">
        <v>1</v>
      </c>
      <c r="AL24" s="362">
        <v>1</v>
      </c>
      <c r="AM24" s="344">
        <f aca="true" t="shared" si="2" ref="AM24:AM33">SUM(C24:AL24)</f>
        <v>7</v>
      </c>
    </row>
    <row r="25" spans="1:39" ht="12.75">
      <c r="A25" s="279">
        <v>3</v>
      </c>
      <c r="B25" s="302" t="s">
        <v>6</v>
      </c>
      <c r="C25" s="344">
        <v>1</v>
      </c>
      <c r="D25" s="344">
        <v>1</v>
      </c>
      <c r="E25" s="349"/>
      <c r="F25" s="344">
        <v>1</v>
      </c>
      <c r="G25" s="344">
        <v>1</v>
      </c>
      <c r="H25" s="344">
        <v>1</v>
      </c>
      <c r="I25" s="344">
        <v>1</v>
      </c>
      <c r="J25" s="344"/>
      <c r="K25" s="345">
        <v>1</v>
      </c>
      <c r="L25" s="344">
        <v>1</v>
      </c>
      <c r="M25" s="344"/>
      <c r="N25" s="344">
        <v>1</v>
      </c>
      <c r="O25" s="344">
        <v>1</v>
      </c>
      <c r="P25" s="502"/>
      <c r="Q25" s="503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C25" s="344"/>
      <c r="AD25" s="344"/>
      <c r="AE25" s="344">
        <v>1</v>
      </c>
      <c r="AF25" s="344">
        <v>1</v>
      </c>
      <c r="AG25" s="344">
        <v>1</v>
      </c>
      <c r="AH25" s="344">
        <v>1</v>
      </c>
      <c r="AI25" s="344">
        <v>1</v>
      </c>
      <c r="AJ25" s="362">
        <v>1</v>
      </c>
      <c r="AK25" s="362"/>
      <c r="AL25" s="362"/>
      <c r="AM25" s="344">
        <f t="shared" si="2"/>
        <v>16</v>
      </c>
    </row>
    <row r="26" spans="1:39" ht="12.75">
      <c r="A26" s="279">
        <v>4</v>
      </c>
      <c r="B26" s="348" t="s">
        <v>9</v>
      </c>
      <c r="C26" s="344"/>
      <c r="D26" s="347"/>
      <c r="E26" s="349"/>
      <c r="F26" s="344"/>
      <c r="G26" s="347"/>
      <c r="H26" s="344"/>
      <c r="I26" s="347"/>
      <c r="J26" s="344"/>
      <c r="K26" s="345"/>
      <c r="L26" s="344"/>
      <c r="M26" s="349"/>
      <c r="N26" s="344"/>
      <c r="O26" s="349"/>
      <c r="P26" s="502"/>
      <c r="Q26" s="503"/>
      <c r="R26" s="344"/>
      <c r="S26" s="349"/>
      <c r="T26" s="344"/>
      <c r="U26" s="349"/>
      <c r="V26" s="344"/>
      <c r="W26" s="349"/>
      <c r="X26" s="344"/>
      <c r="Y26" s="349"/>
      <c r="Z26" s="344"/>
      <c r="AA26" s="349"/>
      <c r="AC26" s="344"/>
      <c r="AD26" s="349"/>
      <c r="AE26" s="344"/>
      <c r="AF26" s="349"/>
      <c r="AG26" s="344"/>
      <c r="AH26" s="349"/>
      <c r="AI26" s="344"/>
      <c r="AJ26" s="393"/>
      <c r="AK26" s="362"/>
      <c r="AL26" s="393"/>
      <c r="AM26" s="344">
        <f t="shared" si="2"/>
        <v>0</v>
      </c>
    </row>
    <row r="27" spans="1:39" ht="12.75">
      <c r="A27" s="279">
        <v>5</v>
      </c>
      <c r="B27" s="348" t="s">
        <v>3</v>
      </c>
      <c r="C27" s="344"/>
      <c r="D27" s="347"/>
      <c r="E27" s="345">
        <v>1</v>
      </c>
      <c r="F27" s="344"/>
      <c r="G27" s="347"/>
      <c r="H27" s="344"/>
      <c r="I27" s="347"/>
      <c r="J27" s="344"/>
      <c r="K27" s="345">
        <v>1</v>
      </c>
      <c r="L27" s="344">
        <v>1</v>
      </c>
      <c r="M27" s="344">
        <v>1</v>
      </c>
      <c r="N27" s="344">
        <v>1</v>
      </c>
      <c r="O27" s="344">
        <v>1</v>
      </c>
      <c r="P27" s="502"/>
      <c r="Q27" s="503"/>
      <c r="R27" s="344"/>
      <c r="S27" s="344"/>
      <c r="T27" s="344"/>
      <c r="U27" s="358"/>
      <c r="V27" s="344"/>
      <c r="W27" s="358"/>
      <c r="X27" s="344"/>
      <c r="Y27" s="358"/>
      <c r="Z27" s="344"/>
      <c r="AA27" s="344"/>
      <c r="AC27" s="344"/>
      <c r="AD27" s="344"/>
      <c r="AE27" s="344">
        <v>1</v>
      </c>
      <c r="AF27" s="344">
        <v>1</v>
      </c>
      <c r="AG27" s="344"/>
      <c r="AH27" s="344"/>
      <c r="AI27" s="344"/>
      <c r="AJ27" s="362">
        <v>1</v>
      </c>
      <c r="AK27" s="362"/>
      <c r="AL27" s="362"/>
      <c r="AM27" s="344">
        <f t="shared" si="2"/>
        <v>9</v>
      </c>
    </row>
    <row r="28" spans="1:39" ht="12.75">
      <c r="A28" s="279">
        <v>6</v>
      </c>
      <c r="B28" s="302" t="s">
        <v>4</v>
      </c>
      <c r="C28" s="344"/>
      <c r="D28" s="347"/>
      <c r="E28" s="349"/>
      <c r="F28" s="344"/>
      <c r="G28" s="347"/>
      <c r="H28" s="344"/>
      <c r="I28" s="347"/>
      <c r="J28" s="344"/>
      <c r="K28" s="349"/>
      <c r="L28" s="344"/>
      <c r="M28" s="349"/>
      <c r="N28" s="344"/>
      <c r="O28" s="349"/>
      <c r="P28" s="502"/>
      <c r="Q28" s="503"/>
      <c r="R28" s="344"/>
      <c r="S28" s="349"/>
      <c r="T28" s="344"/>
      <c r="U28" s="349"/>
      <c r="V28" s="358"/>
      <c r="W28" s="359"/>
      <c r="X28" s="344"/>
      <c r="Y28" s="349"/>
      <c r="Z28" s="344"/>
      <c r="AA28" s="349"/>
      <c r="AC28" s="344"/>
      <c r="AD28" s="349"/>
      <c r="AE28" s="344"/>
      <c r="AF28" s="349"/>
      <c r="AG28" s="344"/>
      <c r="AH28" s="349"/>
      <c r="AI28" s="344"/>
      <c r="AJ28" s="393"/>
      <c r="AK28" s="362"/>
      <c r="AL28" s="393"/>
      <c r="AM28" s="344">
        <f t="shared" si="2"/>
        <v>0</v>
      </c>
    </row>
    <row r="29" spans="1:39" ht="12.75">
      <c r="A29" s="279">
        <v>7</v>
      </c>
      <c r="B29" s="348" t="s">
        <v>28</v>
      </c>
      <c r="C29" s="344"/>
      <c r="D29" s="347"/>
      <c r="E29" s="349"/>
      <c r="F29" s="344"/>
      <c r="G29" s="347"/>
      <c r="H29" s="344"/>
      <c r="I29" s="347"/>
      <c r="J29" s="344"/>
      <c r="K29" s="349"/>
      <c r="L29" s="344"/>
      <c r="M29" s="349"/>
      <c r="N29" s="344">
        <v>1</v>
      </c>
      <c r="O29" s="349"/>
      <c r="P29" s="502"/>
      <c r="Q29" s="503"/>
      <c r="R29" s="344">
        <v>1</v>
      </c>
      <c r="S29" s="344">
        <v>1</v>
      </c>
      <c r="T29" s="344"/>
      <c r="U29" s="349"/>
      <c r="V29" s="344"/>
      <c r="W29" s="349"/>
      <c r="X29" s="344"/>
      <c r="Y29" s="349"/>
      <c r="Z29" s="344"/>
      <c r="AA29" s="349"/>
      <c r="AC29" s="344">
        <v>1</v>
      </c>
      <c r="AD29" s="349"/>
      <c r="AE29" s="344"/>
      <c r="AF29" s="349"/>
      <c r="AG29" s="344"/>
      <c r="AH29" s="349"/>
      <c r="AI29" s="344"/>
      <c r="AJ29" s="393"/>
      <c r="AK29" s="362"/>
      <c r="AL29" s="393"/>
      <c r="AM29" s="344">
        <f t="shared" si="2"/>
        <v>4</v>
      </c>
    </row>
    <row r="30" spans="1:39" ht="12.75">
      <c r="A30" s="249">
        <v>8</v>
      </c>
      <c r="B30" s="302" t="s">
        <v>30</v>
      </c>
      <c r="C30" s="344"/>
      <c r="D30" s="347"/>
      <c r="E30" s="349"/>
      <c r="F30" s="344"/>
      <c r="G30" s="347"/>
      <c r="H30" s="344"/>
      <c r="I30" s="347"/>
      <c r="J30" s="344"/>
      <c r="K30" s="349"/>
      <c r="L30" s="344"/>
      <c r="M30" s="349"/>
      <c r="N30" s="344"/>
      <c r="O30" s="349"/>
      <c r="P30" s="502"/>
      <c r="Q30" s="503"/>
      <c r="R30" s="344"/>
      <c r="S30" s="349"/>
      <c r="T30" s="344"/>
      <c r="U30" s="349"/>
      <c r="V30" s="344"/>
      <c r="W30" s="349"/>
      <c r="X30" s="344"/>
      <c r="Y30" s="349"/>
      <c r="Z30" s="344"/>
      <c r="AA30" s="349"/>
      <c r="AC30" s="344"/>
      <c r="AD30" s="349"/>
      <c r="AE30" s="104"/>
      <c r="AF30" s="344">
        <v>1</v>
      </c>
      <c r="AG30" s="344"/>
      <c r="AH30" s="349"/>
      <c r="AI30" s="344"/>
      <c r="AJ30" s="349"/>
      <c r="AK30" s="344"/>
      <c r="AL30" s="349"/>
      <c r="AM30" s="344">
        <f t="shared" si="2"/>
        <v>1</v>
      </c>
    </row>
    <row r="31" spans="1:39" ht="12.75">
      <c r="A31" s="249">
        <v>9</v>
      </c>
      <c r="B31" s="302" t="s">
        <v>27</v>
      </c>
      <c r="C31" s="344"/>
      <c r="D31" s="347"/>
      <c r="E31" s="349"/>
      <c r="F31" s="344"/>
      <c r="G31" s="347"/>
      <c r="H31" s="344"/>
      <c r="I31" s="347"/>
      <c r="J31" s="344"/>
      <c r="K31" s="349"/>
      <c r="L31" s="344"/>
      <c r="M31" s="349"/>
      <c r="N31" s="344"/>
      <c r="O31" s="349"/>
      <c r="P31" s="502"/>
      <c r="Q31" s="503"/>
      <c r="R31" s="344"/>
      <c r="S31" s="349"/>
      <c r="T31" s="344"/>
      <c r="U31" s="349"/>
      <c r="V31" s="344"/>
      <c r="W31" s="349"/>
      <c r="X31" s="344"/>
      <c r="Y31" s="349"/>
      <c r="Z31" s="344"/>
      <c r="AA31" s="349"/>
      <c r="AC31" s="344"/>
      <c r="AD31" s="349"/>
      <c r="AE31" s="344"/>
      <c r="AF31" s="349"/>
      <c r="AG31" s="344"/>
      <c r="AH31" s="349"/>
      <c r="AI31" s="344"/>
      <c r="AJ31" s="349"/>
      <c r="AK31" s="344"/>
      <c r="AL31" s="349"/>
      <c r="AM31" s="344">
        <f t="shared" si="2"/>
        <v>0</v>
      </c>
    </row>
    <row r="32" spans="1:39" ht="12.75">
      <c r="A32" s="249">
        <v>10</v>
      </c>
      <c r="B32" s="302" t="s">
        <v>64</v>
      </c>
      <c r="C32" s="344"/>
      <c r="D32" s="347"/>
      <c r="E32" s="349"/>
      <c r="F32" s="344"/>
      <c r="G32" s="347"/>
      <c r="H32" s="344"/>
      <c r="I32" s="347"/>
      <c r="J32" s="344"/>
      <c r="K32" s="349"/>
      <c r="L32" s="344"/>
      <c r="M32" s="349"/>
      <c r="N32" s="344"/>
      <c r="O32" s="349"/>
      <c r="P32" s="502"/>
      <c r="Q32" s="503"/>
      <c r="R32" s="344"/>
      <c r="S32" s="349"/>
      <c r="T32" s="344"/>
      <c r="U32" s="349"/>
      <c r="V32" s="344"/>
      <c r="W32" s="349"/>
      <c r="X32" s="344"/>
      <c r="Y32" s="349"/>
      <c r="Z32" s="344"/>
      <c r="AA32" s="349"/>
      <c r="AC32" s="344"/>
      <c r="AD32" s="349"/>
      <c r="AE32" s="344"/>
      <c r="AF32" s="349"/>
      <c r="AG32" s="344"/>
      <c r="AH32" s="349"/>
      <c r="AI32" s="344"/>
      <c r="AJ32" s="349"/>
      <c r="AK32" s="344"/>
      <c r="AL32" s="349"/>
      <c r="AM32" s="344">
        <f t="shared" si="2"/>
        <v>0</v>
      </c>
    </row>
    <row r="33" spans="1:39" ht="12.75">
      <c r="A33" s="463" t="s">
        <v>1</v>
      </c>
      <c r="B33" s="508"/>
      <c r="C33" s="344"/>
      <c r="D33" s="347"/>
      <c r="E33" s="349"/>
      <c r="F33" s="344"/>
      <c r="G33" s="347"/>
      <c r="H33" s="344"/>
      <c r="I33" s="347"/>
      <c r="J33" s="344"/>
      <c r="K33" s="349"/>
      <c r="L33" s="344"/>
      <c r="M33" s="349"/>
      <c r="N33" s="344"/>
      <c r="O33" s="349"/>
      <c r="P33" s="502"/>
      <c r="Q33" s="503"/>
      <c r="R33" s="344"/>
      <c r="S33" s="349"/>
      <c r="T33" s="344"/>
      <c r="U33" s="349"/>
      <c r="V33" s="344"/>
      <c r="W33" s="349"/>
      <c r="X33" s="344"/>
      <c r="Y33" s="349"/>
      <c r="Z33" s="344"/>
      <c r="AA33" s="349"/>
      <c r="AC33" s="344"/>
      <c r="AD33" s="349"/>
      <c r="AE33" s="344"/>
      <c r="AF33" s="349"/>
      <c r="AG33" s="344"/>
      <c r="AH33" s="349"/>
      <c r="AI33" s="344"/>
      <c r="AJ33" s="349"/>
      <c r="AK33" s="344"/>
      <c r="AL33" s="349"/>
      <c r="AM33" s="344">
        <f t="shared" si="2"/>
        <v>0</v>
      </c>
    </row>
    <row r="34" spans="1:39" ht="46.5" customHeight="1">
      <c r="A34" s="452" t="s">
        <v>43</v>
      </c>
      <c r="B34" s="452"/>
      <c r="C34" s="249">
        <v>1</v>
      </c>
      <c r="D34" s="284">
        <v>1</v>
      </c>
      <c r="E34" s="284">
        <v>1</v>
      </c>
      <c r="F34" s="249">
        <v>1</v>
      </c>
      <c r="G34" s="365">
        <v>2</v>
      </c>
      <c r="H34" s="249">
        <v>1</v>
      </c>
      <c r="I34" s="284">
        <v>1</v>
      </c>
      <c r="J34" s="344"/>
      <c r="K34" s="284">
        <v>3</v>
      </c>
      <c r="L34" s="354">
        <v>4</v>
      </c>
      <c r="M34" s="284">
        <v>3</v>
      </c>
      <c r="N34" s="284">
        <v>4</v>
      </c>
      <c r="O34" s="284">
        <v>3</v>
      </c>
      <c r="P34" s="501">
        <v>2</v>
      </c>
      <c r="Q34" s="443"/>
      <c r="R34" s="284">
        <v>1</v>
      </c>
      <c r="S34" s="284">
        <v>1</v>
      </c>
      <c r="T34" s="284"/>
      <c r="U34" s="284"/>
      <c r="V34" s="284"/>
      <c r="W34" s="284"/>
      <c r="X34" s="284"/>
      <c r="Y34" s="284"/>
      <c r="Z34" s="284"/>
      <c r="AA34" s="284"/>
      <c r="AB34" s="188"/>
      <c r="AC34" s="284">
        <v>1</v>
      </c>
      <c r="AD34" s="284"/>
      <c r="AE34" s="284">
        <v>4</v>
      </c>
      <c r="AF34" s="284">
        <v>5</v>
      </c>
      <c r="AG34" s="284">
        <v>1</v>
      </c>
      <c r="AH34" s="284">
        <v>1</v>
      </c>
      <c r="AI34" s="284">
        <v>1</v>
      </c>
      <c r="AJ34" s="284">
        <v>2</v>
      </c>
      <c r="AK34" s="284">
        <v>1</v>
      </c>
      <c r="AL34" s="284">
        <v>1</v>
      </c>
      <c r="AM34" s="344">
        <f>SUM(AM23:AM33)</f>
        <v>46</v>
      </c>
    </row>
    <row r="35" spans="25:30" ht="12.75">
      <c r="Y35" s="188"/>
      <c r="Z35" s="188"/>
      <c r="AA35" s="188"/>
      <c r="AB35" s="188"/>
      <c r="AC35" s="188"/>
      <c r="AD35" s="188"/>
    </row>
    <row r="36" spans="7:8" ht="12.75">
      <c r="G36" s="261"/>
      <c r="H36" t="s">
        <v>94</v>
      </c>
    </row>
    <row r="37" spans="7:8" ht="12.75">
      <c r="G37" s="262"/>
      <c r="H37" t="s">
        <v>95</v>
      </c>
    </row>
  </sheetData>
  <sheetProtection/>
  <mergeCells count="61">
    <mergeCell ref="J20:K20"/>
    <mergeCell ref="L20:M20"/>
    <mergeCell ref="H20:I20"/>
    <mergeCell ref="R20:S20"/>
    <mergeCell ref="T20:U20"/>
    <mergeCell ref="V20:W20"/>
    <mergeCell ref="C20:D20"/>
    <mergeCell ref="F20:G20"/>
    <mergeCell ref="P32:Q32"/>
    <mergeCell ref="P30:Q30"/>
    <mergeCell ref="P31:Q31"/>
    <mergeCell ref="N20:O20"/>
    <mergeCell ref="P20:Q20"/>
    <mergeCell ref="P23:Q23"/>
    <mergeCell ref="P24:Q24"/>
    <mergeCell ref="P25:Q25"/>
    <mergeCell ref="A34:B34"/>
    <mergeCell ref="A33:B33"/>
    <mergeCell ref="A16:B16"/>
    <mergeCell ref="A20:A22"/>
    <mergeCell ref="B20:B22"/>
    <mergeCell ref="A2:A4"/>
    <mergeCell ref="A15:B15"/>
    <mergeCell ref="L2:M2"/>
    <mergeCell ref="Q2:R2"/>
    <mergeCell ref="S2:T2"/>
    <mergeCell ref="I2:J2"/>
    <mergeCell ref="B2:B4"/>
    <mergeCell ref="D2:E2"/>
    <mergeCell ref="F2:G2"/>
    <mergeCell ref="N2:O2"/>
    <mergeCell ref="N3:O3"/>
    <mergeCell ref="N4:O4"/>
    <mergeCell ref="P34:Q34"/>
    <mergeCell ref="P26:Q26"/>
    <mergeCell ref="P27:Q27"/>
    <mergeCell ref="P28:Q28"/>
    <mergeCell ref="P29:Q29"/>
    <mergeCell ref="X2:X4"/>
    <mergeCell ref="X20:Y20"/>
    <mergeCell ref="P33:Q33"/>
    <mergeCell ref="P21:Q21"/>
    <mergeCell ref="P22:Q22"/>
    <mergeCell ref="AE20:AF20"/>
    <mergeCell ref="N12:O12"/>
    <mergeCell ref="N5:O5"/>
    <mergeCell ref="N6:O6"/>
    <mergeCell ref="N7:O7"/>
    <mergeCell ref="N9:O9"/>
    <mergeCell ref="N10:O10"/>
    <mergeCell ref="N11:O11"/>
    <mergeCell ref="AK20:AL20"/>
    <mergeCell ref="AM20:AM22"/>
    <mergeCell ref="AI20:AJ20"/>
    <mergeCell ref="N13:O13"/>
    <mergeCell ref="N14:O14"/>
    <mergeCell ref="N15:O15"/>
    <mergeCell ref="N16:O16"/>
    <mergeCell ref="Z20:AA20"/>
    <mergeCell ref="AG20:AH20"/>
    <mergeCell ref="AC20:AD20"/>
  </mergeCells>
  <printOptions horizontalCentered="1"/>
  <pageMargins left="0.1968503937007874" right="0.2362204724409449" top="0.9055118110236221" bottom="0.3937007874015748" header="0.4330708661417323" footer="0.2755905511811024"/>
  <pageSetup horizontalDpi="600" verticalDpi="600" orientation="landscape" paperSize="9" scale="65" r:id="rId1"/>
  <headerFooter alignWithMargins="0">
    <oddHeader>&amp;C&amp;"Times New Roman,Pogrubiona"&amp;16PODSUMOWANIE MIEJSKIEJ RYWALIZACJI SPORTOWEJ -  ROK SZKOLNY 2022/2023
Licealiada - zdobyte punkty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53"/>
  <sheetViews>
    <sheetView zoomScale="85" zoomScaleNormal="85" zoomScaleSheetLayoutView="85" zoomScalePageLayoutView="0" workbookViewId="0" topLeftCell="A1">
      <pane xSplit="2" ySplit="7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6" sqref="I56"/>
    </sheetView>
  </sheetViews>
  <sheetFormatPr defaultColWidth="9.140625" defaultRowHeight="12.75"/>
  <cols>
    <col min="1" max="1" width="4.00390625" style="16" customWidth="1"/>
    <col min="2" max="2" width="13.57421875" style="16" customWidth="1"/>
    <col min="3" max="3" width="10.28125" style="246" customWidth="1"/>
    <col min="4" max="4" width="5.140625" style="16" customWidth="1"/>
    <col min="5" max="5" width="4.7109375" style="16" customWidth="1"/>
    <col min="6" max="6" width="5.421875" style="16" customWidth="1"/>
    <col min="7" max="7" width="8.00390625" style="16" customWidth="1"/>
    <col min="8" max="8" width="8.57421875" style="16" customWidth="1"/>
    <col min="9" max="9" width="7.421875" style="16" customWidth="1"/>
    <col min="10" max="10" width="6.140625" style="16" customWidth="1"/>
    <col min="11" max="11" width="12.140625" style="16" customWidth="1"/>
    <col min="12" max="12" width="6.140625" style="16" customWidth="1"/>
    <col min="13" max="13" width="6.7109375" style="16" customWidth="1"/>
    <col min="14" max="14" width="4.00390625" style="16" customWidth="1"/>
    <col min="15" max="16" width="4.8515625" style="16" customWidth="1"/>
    <col min="17" max="17" width="6.57421875" style="16" customWidth="1"/>
    <col min="18" max="18" width="8.140625" style="16" customWidth="1"/>
    <col min="19" max="19" width="9.8515625" style="16" customWidth="1"/>
    <col min="20" max="20" width="10.57421875" style="16" customWidth="1"/>
    <col min="21" max="21" width="10.421875" style="16" customWidth="1"/>
    <col min="22" max="22" width="8.140625" style="16" customWidth="1"/>
    <col min="23" max="23" width="11.28125" style="16" customWidth="1"/>
    <col min="24" max="24" width="11.140625" style="16" customWidth="1"/>
    <col min="25" max="25" width="5.8515625" style="16" customWidth="1"/>
    <col min="26" max="26" width="8.57421875" style="16" customWidth="1"/>
    <col min="27" max="27" width="10.140625" style="16" customWidth="1"/>
    <col min="28" max="28" width="3.7109375" style="16" hidden="1" customWidth="1"/>
    <col min="29" max="29" width="10.28125" style="16" customWidth="1"/>
    <col min="30" max="31" width="8.7109375" style="16" customWidth="1"/>
    <col min="32" max="32" width="10.140625" style="16" customWidth="1"/>
    <col min="33" max="33" width="6.7109375" style="16" customWidth="1"/>
    <col min="34" max="16384" width="9.140625" style="16" customWidth="1"/>
  </cols>
  <sheetData>
    <row r="1" ht="12.75" customHeight="1" hidden="1"/>
    <row r="2" spans="1:33" ht="17.25" customHeight="1">
      <c r="A2" s="33" t="s">
        <v>93</v>
      </c>
      <c r="D2" s="17"/>
      <c r="E2" s="17"/>
      <c r="H2" s="17"/>
      <c r="K2" s="17"/>
      <c r="L2" s="17"/>
      <c r="M2" s="17"/>
      <c r="N2" s="17"/>
      <c r="O2" s="34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7.25" customHeight="1" hidden="1" thickBot="1">
      <c r="A3" s="17"/>
      <c r="B3" s="17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7"/>
    </row>
    <row r="4" spans="1:33" ht="17.25" customHeight="1">
      <c r="A4" s="523" t="s">
        <v>80</v>
      </c>
      <c r="B4" s="523"/>
      <c r="C4" s="52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7"/>
    </row>
    <row r="5" spans="1:32" ht="71.25" customHeight="1">
      <c r="A5" s="527" t="s">
        <v>21</v>
      </c>
      <c r="B5" s="527" t="s">
        <v>26</v>
      </c>
      <c r="C5" s="515" t="s">
        <v>31</v>
      </c>
      <c r="D5" s="515"/>
      <c r="E5" s="515" t="s">
        <v>56</v>
      </c>
      <c r="F5" s="515"/>
      <c r="G5" s="515" t="s">
        <v>37</v>
      </c>
      <c r="H5" s="515"/>
      <c r="I5" s="515" t="s">
        <v>0</v>
      </c>
      <c r="J5" s="515"/>
      <c r="K5" s="515" t="s">
        <v>41</v>
      </c>
      <c r="L5" s="515"/>
      <c r="M5" s="515" t="s">
        <v>11</v>
      </c>
      <c r="N5" s="515"/>
      <c r="O5" s="515" t="s">
        <v>34</v>
      </c>
      <c r="P5" s="515"/>
      <c r="Q5" s="515" t="s">
        <v>2</v>
      </c>
      <c r="R5" s="515"/>
      <c r="S5" s="515" t="s">
        <v>32</v>
      </c>
      <c r="T5" s="515"/>
      <c r="U5" s="515" t="s">
        <v>79</v>
      </c>
      <c r="V5" s="515"/>
      <c r="W5" s="544" t="s">
        <v>98</v>
      </c>
      <c r="X5" s="545"/>
      <c r="Y5" s="546" t="s">
        <v>103</v>
      </c>
      <c r="Z5" s="547"/>
      <c r="AA5" s="363" t="s">
        <v>20</v>
      </c>
      <c r="AB5" s="380" t="s">
        <v>60</v>
      </c>
      <c r="AC5" s="372" t="s">
        <v>71</v>
      </c>
      <c r="AD5" s="372" t="s">
        <v>75</v>
      </c>
      <c r="AE5" s="372" t="s">
        <v>107</v>
      </c>
      <c r="AF5" s="371" t="s">
        <v>1</v>
      </c>
    </row>
    <row r="6" spans="1:32" ht="18.75" customHeight="1">
      <c r="A6" s="527"/>
      <c r="B6" s="527"/>
      <c r="C6" s="338">
        <v>1</v>
      </c>
      <c r="D6" s="338">
        <v>2</v>
      </c>
      <c r="E6" s="304">
        <v>3</v>
      </c>
      <c r="F6" s="304">
        <v>4</v>
      </c>
      <c r="G6" s="304">
        <v>5</v>
      </c>
      <c r="H6" s="304">
        <v>6</v>
      </c>
      <c r="I6" s="304">
        <v>7</v>
      </c>
      <c r="J6" s="304">
        <v>8</v>
      </c>
      <c r="K6" s="304">
        <v>9</v>
      </c>
      <c r="L6" s="304">
        <v>10</v>
      </c>
      <c r="M6" s="521">
        <v>11</v>
      </c>
      <c r="N6" s="521"/>
      <c r="O6" s="304">
        <v>12</v>
      </c>
      <c r="P6" s="304">
        <v>13</v>
      </c>
      <c r="Q6" s="304">
        <v>14</v>
      </c>
      <c r="R6" s="304">
        <v>15</v>
      </c>
      <c r="S6" s="304">
        <v>16</v>
      </c>
      <c r="T6" s="304">
        <v>17</v>
      </c>
      <c r="U6" s="304">
        <v>18</v>
      </c>
      <c r="V6" s="304">
        <v>19</v>
      </c>
      <c r="W6" s="304">
        <v>20</v>
      </c>
      <c r="X6" s="376">
        <v>21</v>
      </c>
      <c r="Y6" s="376">
        <v>22</v>
      </c>
      <c r="Z6" s="376">
        <v>23</v>
      </c>
      <c r="AA6" s="376">
        <v>24</v>
      </c>
      <c r="AB6" s="381">
        <v>24</v>
      </c>
      <c r="AC6" s="376">
        <v>25</v>
      </c>
      <c r="AD6" s="376">
        <v>26</v>
      </c>
      <c r="AE6" s="376">
        <v>27</v>
      </c>
      <c r="AF6" s="371"/>
    </row>
    <row r="7" spans="1:32" s="19" customFormat="1" ht="15" customHeight="1">
      <c r="A7" s="527"/>
      <c r="B7" s="527"/>
      <c r="C7" s="305" t="s">
        <v>38</v>
      </c>
      <c r="D7" s="305" t="s">
        <v>39</v>
      </c>
      <c r="E7" s="305" t="s">
        <v>38</v>
      </c>
      <c r="F7" s="305" t="s">
        <v>39</v>
      </c>
      <c r="G7" s="305" t="s">
        <v>38</v>
      </c>
      <c r="H7" s="305" t="s">
        <v>39</v>
      </c>
      <c r="I7" s="303" t="s">
        <v>38</v>
      </c>
      <c r="J7" s="303" t="s">
        <v>39</v>
      </c>
      <c r="K7" s="303" t="s">
        <v>38</v>
      </c>
      <c r="L7" s="303" t="s">
        <v>39</v>
      </c>
      <c r="M7" s="538" t="s">
        <v>45</v>
      </c>
      <c r="N7" s="538"/>
      <c r="O7" s="303" t="s">
        <v>38</v>
      </c>
      <c r="P7" s="303" t="s">
        <v>39</v>
      </c>
      <c r="Q7" s="303" t="s">
        <v>38</v>
      </c>
      <c r="R7" s="303" t="s">
        <v>39</v>
      </c>
      <c r="S7" s="303" t="s">
        <v>38</v>
      </c>
      <c r="T7" s="303" t="s">
        <v>39</v>
      </c>
      <c r="U7" s="303" t="s">
        <v>38</v>
      </c>
      <c r="V7" s="303" t="s">
        <v>39</v>
      </c>
      <c r="W7" s="303" t="s">
        <v>45</v>
      </c>
      <c r="X7" s="374" t="s">
        <v>45</v>
      </c>
      <c r="Y7" s="374" t="s">
        <v>38</v>
      </c>
      <c r="Z7" s="305" t="s">
        <v>39</v>
      </c>
      <c r="AA7" s="374" t="s">
        <v>45</v>
      </c>
      <c r="AB7" s="382" t="s">
        <v>45</v>
      </c>
      <c r="AC7" s="374" t="s">
        <v>65</v>
      </c>
      <c r="AD7" s="374" t="s">
        <v>65</v>
      </c>
      <c r="AE7" s="374" t="s">
        <v>65</v>
      </c>
      <c r="AF7" s="371"/>
    </row>
    <row r="8" spans="1:32" ht="15.75">
      <c r="A8" s="306">
        <v>1</v>
      </c>
      <c r="B8" s="308" t="s">
        <v>12</v>
      </c>
      <c r="C8" s="329">
        <v>1</v>
      </c>
      <c r="D8" s="329">
        <v>1</v>
      </c>
      <c r="E8" s="366">
        <v>1</v>
      </c>
      <c r="F8" s="366">
        <v>1</v>
      </c>
      <c r="G8" s="184"/>
      <c r="H8" s="184"/>
      <c r="I8" s="184"/>
      <c r="J8" s="184"/>
      <c r="K8" s="366">
        <v>1</v>
      </c>
      <c r="L8" s="366">
        <v>1</v>
      </c>
      <c r="M8" s="519">
        <v>1</v>
      </c>
      <c r="N8" s="520"/>
      <c r="O8" s="184"/>
      <c r="P8" s="184"/>
      <c r="Q8" s="184"/>
      <c r="R8" s="184"/>
      <c r="S8" s="366">
        <v>1</v>
      </c>
      <c r="T8" s="366">
        <v>1</v>
      </c>
      <c r="U8" s="366">
        <v>1</v>
      </c>
      <c r="V8" s="366">
        <v>1</v>
      </c>
      <c r="W8" s="366">
        <v>1</v>
      </c>
      <c r="X8" s="370">
        <v>1</v>
      </c>
      <c r="Y8" s="370"/>
      <c r="Z8" s="370"/>
      <c r="AA8" s="370">
        <v>1</v>
      </c>
      <c r="AB8" s="377">
        <v>1</v>
      </c>
      <c r="AC8" s="370">
        <v>1</v>
      </c>
      <c r="AD8" s="329">
        <v>1</v>
      </c>
      <c r="AE8" s="329">
        <v>1</v>
      </c>
      <c r="AF8" s="368">
        <f>SUM(C8:AE8)</f>
        <v>18</v>
      </c>
    </row>
    <row r="9" spans="1:32" ht="15.75">
      <c r="A9" s="306">
        <v>2</v>
      </c>
      <c r="B9" s="308" t="s">
        <v>13</v>
      </c>
      <c r="C9" s="329">
        <v>1</v>
      </c>
      <c r="D9" s="329">
        <v>1</v>
      </c>
      <c r="E9" s="184"/>
      <c r="F9" s="366"/>
      <c r="G9" s="366"/>
      <c r="H9" s="366"/>
      <c r="I9" s="366"/>
      <c r="J9" s="366"/>
      <c r="K9" s="366">
        <v>1</v>
      </c>
      <c r="L9" s="366">
        <v>1</v>
      </c>
      <c r="M9" s="446"/>
      <c r="N9" s="446"/>
      <c r="O9" s="366">
        <v>0</v>
      </c>
      <c r="P9" s="184"/>
      <c r="Q9" s="184"/>
      <c r="R9" s="184"/>
      <c r="S9" s="366">
        <v>1</v>
      </c>
      <c r="T9" s="366">
        <v>1</v>
      </c>
      <c r="U9" s="366">
        <v>1</v>
      </c>
      <c r="V9" s="366">
        <v>1</v>
      </c>
      <c r="W9" s="366">
        <v>1</v>
      </c>
      <c r="X9" s="370">
        <v>1</v>
      </c>
      <c r="Y9" s="370"/>
      <c r="Z9" s="370"/>
      <c r="AA9" s="370">
        <v>1</v>
      </c>
      <c r="AB9" s="342"/>
      <c r="AC9" s="370">
        <v>1</v>
      </c>
      <c r="AD9" s="329">
        <v>1</v>
      </c>
      <c r="AE9" s="329">
        <v>1</v>
      </c>
      <c r="AF9" s="321">
        <f aca="true" t="shared" si="0" ref="AF9:AF18">SUM(C9:AE9)</f>
        <v>14</v>
      </c>
    </row>
    <row r="10" spans="1:32" ht="15.75">
      <c r="A10" s="306">
        <v>3</v>
      </c>
      <c r="B10" s="308" t="s">
        <v>14</v>
      </c>
      <c r="C10" s="307"/>
      <c r="D10" s="329">
        <v>1</v>
      </c>
      <c r="E10" s="184"/>
      <c r="F10" s="184"/>
      <c r="G10" s="184"/>
      <c r="H10" s="184"/>
      <c r="I10" s="184"/>
      <c r="J10" s="184"/>
      <c r="K10" s="184"/>
      <c r="L10" s="184"/>
      <c r="M10" s="446"/>
      <c r="N10" s="446"/>
      <c r="O10" s="184"/>
      <c r="P10" s="184"/>
      <c r="Q10" s="184"/>
      <c r="R10" s="184"/>
      <c r="S10" s="366">
        <v>1</v>
      </c>
      <c r="T10" s="366">
        <v>1</v>
      </c>
      <c r="U10" s="366">
        <v>1</v>
      </c>
      <c r="V10" s="366">
        <v>1</v>
      </c>
      <c r="W10" s="366"/>
      <c r="X10" s="370">
        <v>1</v>
      </c>
      <c r="Y10" s="184"/>
      <c r="Z10" s="184"/>
      <c r="AA10" s="370">
        <v>1</v>
      </c>
      <c r="AB10" s="342"/>
      <c r="AC10" s="184">
        <v>1</v>
      </c>
      <c r="AD10" s="321"/>
      <c r="AE10" s="329">
        <v>1</v>
      </c>
      <c r="AF10" s="321">
        <f t="shared" si="0"/>
        <v>9</v>
      </c>
    </row>
    <row r="11" spans="1:32" ht="15.75">
      <c r="A11" s="306">
        <v>4</v>
      </c>
      <c r="B11" s="308" t="s">
        <v>15</v>
      </c>
      <c r="C11" s="329">
        <v>1</v>
      </c>
      <c r="D11" s="329">
        <v>1</v>
      </c>
      <c r="E11" s="366">
        <v>1</v>
      </c>
      <c r="F11" s="366">
        <v>1</v>
      </c>
      <c r="G11" s="184"/>
      <c r="H11" s="184"/>
      <c r="I11" s="184"/>
      <c r="J11" s="366">
        <v>0</v>
      </c>
      <c r="K11" s="366">
        <v>1</v>
      </c>
      <c r="L11" s="366">
        <v>1</v>
      </c>
      <c r="M11" s="516">
        <v>1</v>
      </c>
      <c r="N11" s="516"/>
      <c r="O11" s="184"/>
      <c r="P11" s="184"/>
      <c r="Q11" s="184"/>
      <c r="R11" s="184"/>
      <c r="S11" s="366">
        <v>1</v>
      </c>
      <c r="T11" s="366">
        <v>1</v>
      </c>
      <c r="U11" s="366">
        <v>1</v>
      </c>
      <c r="V11" s="366">
        <v>1</v>
      </c>
      <c r="W11" s="366">
        <v>1</v>
      </c>
      <c r="X11" s="370">
        <v>1</v>
      </c>
      <c r="Y11" s="184"/>
      <c r="Z11" s="184"/>
      <c r="AA11" s="370">
        <v>1</v>
      </c>
      <c r="AB11" s="377">
        <v>1</v>
      </c>
      <c r="AC11" s="370">
        <v>1</v>
      </c>
      <c r="AD11" s="321"/>
      <c r="AE11" s="329">
        <v>1</v>
      </c>
      <c r="AF11" s="368">
        <f t="shared" si="0"/>
        <v>17</v>
      </c>
    </row>
    <row r="12" spans="1:32" ht="15.75">
      <c r="A12" s="306">
        <v>5</v>
      </c>
      <c r="B12" s="308" t="s">
        <v>16</v>
      </c>
      <c r="C12" s="329">
        <v>1</v>
      </c>
      <c r="D12" s="329">
        <v>1</v>
      </c>
      <c r="E12" s="184"/>
      <c r="F12" s="184"/>
      <c r="G12" s="184"/>
      <c r="H12" s="184"/>
      <c r="I12" s="184"/>
      <c r="J12" s="184"/>
      <c r="K12" s="184"/>
      <c r="L12" s="184"/>
      <c r="M12" s="516">
        <v>1</v>
      </c>
      <c r="N12" s="516"/>
      <c r="O12" s="184"/>
      <c r="P12" s="184"/>
      <c r="Q12" s="184"/>
      <c r="R12" s="184"/>
      <c r="S12" s="366">
        <v>1</v>
      </c>
      <c r="T12" s="366">
        <v>1</v>
      </c>
      <c r="U12" s="366">
        <v>1</v>
      </c>
      <c r="V12" s="366">
        <v>1</v>
      </c>
      <c r="W12" s="366">
        <v>1</v>
      </c>
      <c r="X12" s="370"/>
      <c r="Y12" s="370"/>
      <c r="Z12" s="370"/>
      <c r="AA12" s="370">
        <v>1</v>
      </c>
      <c r="AB12" s="377">
        <v>1</v>
      </c>
      <c r="AC12" s="184">
        <v>1</v>
      </c>
      <c r="AD12" s="329">
        <v>1</v>
      </c>
      <c r="AE12" s="321">
        <v>1</v>
      </c>
      <c r="AF12" s="321">
        <f t="shared" si="0"/>
        <v>13</v>
      </c>
    </row>
    <row r="13" spans="1:32" ht="15.75">
      <c r="A13" s="306">
        <v>6</v>
      </c>
      <c r="B13" s="328" t="s">
        <v>88</v>
      </c>
      <c r="C13" s="307"/>
      <c r="D13" s="329">
        <v>1</v>
      </c>
      <c r="E13" s="184"/>
      <c r="F13" s="184"/>
      <c r="G13" s="184"/>
      <c r="H13" s="184"/>
      <c r="I13" s="184"/>
      <c r="J13" s="184"/>
      <c r="K13" s="366">
        <v>1</v>
      </c>
      <c r="L13" s="184"/>
      <c r="M13" s="446"/>
      <c r="N13" s="446"/>
      <c r="O13" s="184"/>
      <c r="P13" s="184"/>
      <c r="Q13" s="184"/>
      <c r="R13" s="184"/>
      <c r="S13" s="366">
        <v>1</v>
      </c>
      <c r="T13" s="366">
        <v>1</v>
      </c>
      <c r="U13" s="366">
        <v>1</v>
      </c>
      <c r="V13" s="366">
        <v>1</v>
      </c>
      <c r="W13" s="184"/>
      <c r="X13" s="184"/>
      <c r="Y13" s="184"/>
      <c r="Z13" s="184"/>
      <c r="AA13" s="370">
        <v>1</v>
      </c>
      <c r="AB13" s="342">
        <v>1</v>
      </c>
      <c r="AC13" s="184">
        <v>1</v>
      </c>
      <c r="AD13" s="321"/>
      <c r="AE13" s="329">
        <v>1</v>
      </c>
      <c r="AF13" s="321">
        <f t="shared" si="0"/>
        <v>10</v>
      </c>
    </row>
    <row r="14" spans="1:32" ht="15.75">
      <c r="A14" s="306">
        <v>7</v>
      </c>
      <c r="B14" s="308" t="s">
        <v>18</v>
      </c>
      <c r="C14" s="307"/>
      <c r="D14" s="329">
        <v>1</v>
      </c>
      <c r="E14" s="366">
        <v>1</v>
      </c>
      <c r="F14" s="366">
        <v>1</v>
      </c>
      <c r="G14" s="366">
        <v>0</v>
      </c>
      <c r="H14" s="366">
        <v>0</v>
      </c>
      <c r="I14" s="366">
        <v>0</v>
      </c>
      <c r="J14" s="366">
        <v>0</v>
      </c>
      <c r="K14" s="184"/>
      <c r="L14" s="184"/>
      <c r="M14" s="516">
        <v>1</v>
      </c>
      <c r="N14" s="516"/>
      <c r="O14" s="184"/>
      <c r="P14" s="184"/>
      <c r="Q14" s="184"/>
      <c r="R14" s="184"/>
      <c r="S14" s="366">
        <v>1</v>
      </c>
      <c r="T14" s="366">
        <v>1</v>
      </c>
      <c r="U14" s="366">
        <v>1</v>
      </c>
      <c r="V14" s="366">
        <v>1</v>
      </c>
      <c r="W14" s="184"/>
      <c r="X14" s="184"/>
      <c r="Y14" s="184"/>
      <c r="Z14" s="184"/>
      <c r="AA14" s="184"/>
      <c r="AB14" s="377">
        <v>1</v>
      </c>
      <c r="AC14" s="370">
        <v>1</v>
      </c>
      <c r="AD14" s="321">
        <v>1</v>
      </c>
      <c r="AE14" s="329">
        <v>1</v>
      </c>
      <c r="AF14" s="321">
        <f t="shared" si="0"/>
        <v>12</v>
      </c>
    </row>
    <row r="15" spans="1:32" ht="15.75">
      <c r="A15" s="306">
        <v>8</v>
      </c>
      <c r="B15" s="308" t="s">
        <v>19</v>
      </c>
      <c r="C15" s="307"/>
      <c r="D15" s="329">
        <v>1</v>
      </c>
      <c r="E15" s="184"/>
      <c r="F15" s="366">
        <v>1</v>
      </c>
      <c r="G15" s="184"/>
      <c r="H15" s="184"/>
      <c r="I15" s="184"/>
      <c r="J15" s="184"/>
      <c r="K15" s="366">
        <v>1</v>
      </c>
      <c r="L15" s="366">
        <v>1</v>
      </c>
      <c r="M15" s="446">
        <v>1</v>
      </c>
      <c r="N15" s="446"/>
      <c r="O15" s="184"/>
      <c r="P15" s="184"/>
      <c r="Q15" s="366">
        <v>0</v>
      </c>
      <c r="R15" s="366">
        <v>0</v>
      </c>
      <c r="S15" s="366">
        <v>1</v>
      </c>
      <c r="T15" s="366">
        <v>1</v>
      </c>
      <c r="U15" s="366">
        <v>1</v>
      </c>
      <c r="V15" s="366">
        <v>1</v>
      </c>
      <c r="W15" s="366">
        <v>1</v>
      </c>
      <c r="X15" s="370">
        <v>1</v>
      </c>
      <c r="Y15" s="370"/>
      <c r="Z15" s="370"/>
      <c r="AA15" s="370">
        <v>1</v>
      </c>
      <c r="AB15" s="377">
        <v>1</v>
      </c>
      <c r="AC15" s="184">
        <v>1</v>
      </c>
      <c r="AD15" s="329">
        <v>1</v>
      </c>
      <c r="AE15" s="329">
        <v>1</v>
      </c>
      <c r="AF15" s="368">
        <f t="shared" si="0"/>
        <v>16</v>
      </c>
    </row>
    <row r="16" spans="1:32" ht="13.5" customHeight="1" hidden="1" thickBot="1">
      <c r="A16" s="306">
        <v>9</v>
      </c>
      <c r="B16" s="308" t="s">
        <v>84</v>
      </c>
      <c r="C16" s="307"/>
      <c r="D16" s="307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321"/>
      <c r="AE16" s="321"/>
      <c r="AF16" s="321">
        <f t="shared" si="0"/>
        <v>0</v>
      </c>
    </row>
    <row r="17" spans="1:32" ht="24" customHeight="1">
      <c r="A17" s="306">
        <v>10</v>
      </c>
      <c r="B17" s="308" t="s">
        <v>84</v>
      </c>
      <c r="C17" s="307"/>
      <c r="D17" s="307"/>
      <c r="E17" s="184"/>
      <c r="F17" s="184"/>
      <c r="G17" s="184"/>
      <c r="H17" s="184"/>
      <c r="I17" s="184"/>
      <c r="J17" s="184"/>
      <c r="K17" s="184"/>
      <c r="L17" s="184"/>
      <c r="M17" s="446">
        <v>1</v>
      </c>
      <c r="N17" s="446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>
        <v>1</v>
      </c>
      <c r="AC17" s="184"/>
      <c r="AD17" s="321"/>
      <c r="AE17" s="321"/>
      <c r="AF17" s="321">
        <f t="shared" si="0"/>
        <v>2</v>
      </c>
    </row>
    <row r="18" spans="1:32" ht="14.25">
      <c r="A18" s="533" t="s">
        <v>87</v>
      </c>
      <c r="B18" s="533"/>
      <c r="C18" s="337">
        <f>SUM(C8:C17)</f>
        <v>4</v>
      </c>
      <c r="D18" s="337">
        <f aca="true" t="shared" si="1" ref="D18:J18">SUM(D8:D17)</f>
        <v>8</v>
      </c>
      <c r="E18" s="337">
        <f t="shared" si="1"/>
        <v>3</v>
      </c>
      <c r="F18" s="337">
        <f t="shared" si="1"/>
        <v>4</v>
      </c>
      <c r="G18" s="337">
        <f t="shared" si="1"/>
        <v>0</v>
      </c>
      <c r="H18" s="337">
        <f t="shared" si="1"/>
        <v>0</v>
      </c>
      <c r="I18" s="337">
        <f t="shared" si="1"/>
        <v>0</v>
      </c>
      <c r="J18" s="337">
        <f t="shared" si="1"/>
        <v>0</v>
      </c>
      <c r="K18" s="337">
        <f>SUM(K8:K17)</f>
        <v>5</v>
      </c>
      <c r="L18" s="337">
        <f>SUM(L8:L17)</f>
        <v>4</v>
      </c>
      <c r="M18" s="540">
        <f>SUM(M8:N17)</f>
        <v>6</v>
      </c>
      <c r="N18" s="540"/>
      <c r="O18" s="337">
        <f aca="true" t="shared" si="2" ref="O18:W18">SUM(O8:O17)</f>
        <v>0</v>
      </c>
      <c r="P18" s="337">
        <f t="shared" si="2"/>
        <v>0</v>
      </c>
      <c r="Q18" s="337">
        <f t="shared" si="2"/>
        <v>0</v>
      </c>
      <c r="R18" s="337">
        <f t="shared" si="2"/>
        <v>0</v>
      </c>
      <c r="S18" s="337">
        <f t="shared" si="2"/>
        <v>8</v>
      </c>
      <c r="T18" s="337">
        <f t="shared" si="2"/>
        <v>8</v>
      </c>
      <c r="U18" s="337">
        <f t="shared" si="2"/>
        <v>8</v>
      </c>
      <c r="V18" s="337">
        <f t="shared" si="2"/>
        <v>8</v>
      </c>
      <c r="W18" s="337">
        <f t="shared" si="2"/>
        <v>5</v>
      </c>
      <c r="X18" s="373">
        <f aca="true" t="shared" si="3" ref="X18:AE18">SUM(X8:X17)</f>
        <v>5</v>
      </c>
      <c r="Y18" s="373">
        <f t="shared" si="3"/>
        <v>0</v>
      </c>
      <c r="Z18" s="373">
        <f t="shared" si="3"/>
        <v>0</v>
      </c>
      <c r="AA18" s="373">
        <f t="shared" si="3"/>
        <v>7</v>
      </c>
      <c r="AB18" s="373">
        <f t="shared" si="3"/>
        <v>7</v>
      </c>
      <c r="AC18" s="373">
        <f t="shared" si="3"/>
        <v>8</v>
      </c>
      <c r="AD18" s="373">
        <f t="shared" si="3"/>
        <v>5</v>
      </c>
      <c r="AE18" s="373">
        <f t="shared" si="3"/>
        <v>8</v>
      </c>
      <c r="AF18" s="321">
        <f t="shared" si="0"/>
        <v>111</v>
      </c>
    </row>
    <row r="19" spans="1:32" ht="18.75" customHeight="1">
      <c r="A19" s="530" t="s">
        <v>40</v>
      </c>
      <c r="B19" s="531"/>
      <c r="C19" s="309">
        <v>4</v>
      </c>
      <c r="D19" s="309">
        <v>8</v>
      </c>
      <c r="E19" s="309">
        <v>4</v>
      </c>
      <c r="F19" s="309">
        <v>4</v>
      </c>
      <c r="G19" s="309">
        <v>2</v>
      </c>
      <c r="H19" s="309">
        <v>2</v>
      </c>
      <c r="I19" s="309">
        <v>2</v>
      </c>
      <c r="J19" s="309">
        <v>3</v>
      </c>
      <c r="K19" s="309">
        <v>5</v>
      </c>
      <c r="L19" s="309">
        <v>4</v>
      </c>
      <c r="M19" s="539">
        <v>4</v>
      </c>
      <c r="N19" s="539"/>
      <c r="O19" s="309">
        <v>1</v>
      </c>
      <c r="P19" s="309">
        <v>0</v>
      </c>
      <c r="Q19" s="309">
        <v>1</v>
      </c>
      <c r="R19" s="309">
        <v>2</v>
      </c>
      <c r="S19" s="309">
        <v>8</v>
      </c>
      <c r="T19" s="309">
        <v>8</v>
      </c>
      <c r="U19" s="309">
        <v>8</v>
      </c>
      <c r="V19" s="309">
        <v>8</v>
      </c>
      <c r="W19" s="309">
        <v>6</v>
      </c>
      <c r="X19" s="375">
        <v>6</v>
      </c>
      <c r="Y19" s="375">
        <v>4</v>
      </c>
      <c r="Z19" s="375">
        <v>4</v>
      </c>
      <c r="AA19" s="375">
        <v>7</v>
      </c>
      <c r="AB19" s="375">
        <v>5</v>
      </c>
      <c r="AC19" s="375">
        <v>4</v>
      </c>
      <c r="AD19" s="375">
        <v>4</v>
      </c>
      <c r="AE19" s="375">
        <v>7</v>
      </c>
      <c r="AF19" s="310"/>
    </row>
    <row r="20" ht="12.75">
      <c r="C20" s="16"/>
    </row>
    <row r="21" spans="1:4" ht="24.75" customHeight="1">
      <c r="A21" s="535" t="s">
        <v>81</v>
      </c>
      <c r="B21" s="535"/>
      <c r="C21" s="535"/>
      <c r="D21" s="535"/>
    </row>
    <row r="22" spans="1:29" ht="88.5" customHeight="1">
      <c r="A22" s="484" t="s">
        <v>21</v>
      </c>
      <c r="B22" s="529" t="s">
        <v>24</v>
      </c>
      <c r="C22" s="528" t="s">
        <v>56</v>
      </c>
      <c r="D22" s="528"/>
      <c r="E22" s="528" t="s">
        <v>37</v>
      </c>
      <c r="F22" s="528"/>
      <c r="G22" s="353" t="s">
        <v>78</v>
      </c>
      <c r="H22" s="528" t="s">
        <v>58</v>
      </c>
      <c r="I22" s="528"/>
      <c r="J22" s="528" t="s">
        <v>73</v>
      </c>
      <c r="K22" s="528"/>
      <c r="L22" s="528" t="s">
        <v>11</v>
      </c>
      <c r="M22" s="528"/>
      <c r="N22" s="528" t="s">
        <v>34</v>
      </c>
      <c r="O22" s="528"/>
      <c r="P22" s="528" t="s">
        <v>2</v>
      </c>
      <c r="Q22" s="528"/>
      <c r="R22" s="528" t="s">
        <v>103</v>
      </c>
      <c r="S22" s="528"/>
      <c r="T22" s="357" t="s">
        <v>35</v>
      </c>
      <c r="U22" s="327" t="s">
        <v>36</v>
      </c>
      <c r="V22" s="534" t="s">
        <v>33</v>
      </c>
      <c r="W22" s="534"/>
      <c r="X22" s="536" t="s">
        <v>100</v>
      </c>
      <c r="Y22" s="537"/>
      <c r="Z22" s="536" t="s">
        <v>96</v>
      </c>
      <c r="AA22" s="537"/>
      <c r="AC22" s="447" t="s">
        <v>1</v>
      </c>
    </row>
    <row r="23" spans="1:29" ht="12.75">
      <c r="A23" s="484"/>
      <c r="B23" s="529"/>
      <c r="C23" s="281">
        <v>1</v>
      </c>
      <c r="D23" s="281">
        <v>2</v>
      </c>
      <c r="E23" s="281">
        <v>3</v>
      </c>
      <c r="F23" s="281">
        <v>4</v>
      </c>
      <c r="G23" s="274">
        <v>5</v>
      </c>
      <c r="H23" s="281">
        <v>6</v>
      </c>
      <c r="I23" s="281">
        <v>7</v>
      </c>
      <c r="J23" s="281">
        <v>8</v>
      </c>
      <c r="K23" s="281">
        <v>9</v>
      </c>
      <c r="L23" s="480">
        <v>10</v>
      </c>
      <c r="M23" s="480"/>
      <c r="N23" s="281">
        <v>11</v>
      </c>
      <c r="O23" s="281">
        <v>12</v>
      </c>
      <c r="P23" s="281">
        <v>13</v>
      </c>
      <c r="Q23" s="281">
        <v>14</v>
      </c>
      <c r="R23" s="281">
        <v>15</v>
      </c>
      <c r="S23" s="281">
        <v>16</v>
      </c>
      <c r="T23" s="281">
        <v>17</v>
      </c>
      <c r="U23" s="274">
        <v>18</v>
      </c>
      <c r="V23" s="281">
        <v>19</v>
      </c>
      <c r="W23" s="281">
        <v>20</v>
      </c>
      <c r="X23" s="314">
        <v>21</v>
      </c>
      <c r="Y23" s="339">
        <v>22</v>
      </c>
      <c r="Z23" s="267">
        <v>23</v>
      </c>
      <c r="AA23" s="267">
        <v>24</v>
      </c>
      <c r="AC23" s="447"/>
    </row>
    <row r="24" spans="1:29" ht="13.5" customHeight="1">
      <c r="A24" s="484"/>
      <c r="B24" s="529"/>
      <c r="C24" s="277" t="s">
        <v>38</v>
      </c>
      <c r="D24" s="277" t="s">
        <v>39</v>
      </c>
      <c r="E24" s="277" t="s">
        <v>38</v>
      </c>
      <c r="F24" s="277" t="s">
        <v>39</v>
      </c>
      <c r="G24" s="266" t="s">
        <v>39</v>
      </c>
      <c r="H24" s="277" t="s">
        <v>38</v>
      </c>
      <c r="I24" s="277" t="s">
        <v>39</v>
      </c>
      <c r="J24" s="277" t="s">
        <v>38</v>
      </c>
      <c r="K24" s="277" t="s">
        <v>39</v>
      </c>
      <c r="L24" s="489" t="s">
        <v>45</v>
      </c>
      <c r="M24" s="489"/>
      <c r="N24" s="277" t="s">
        <v>38</v>
      </c>
      <c r="O24" s="277" t="s">
        <v>39</v>
      </c>
      <c r="P24" s="277" t="s">
        <v>38</v>
      </c>
      <c r="Q24" s="277" t="s">
        <v>39</v>
      </c>
      <c r="R24" s="277" t="s">
        <v>38</v>
      </c>
      <c r="S24" s="277" t="s">
        <v>39</v>
      </c>
      <c r="T24" s="277" t="s">
        <v>45</v>
      </c>
      <c r="U24" s="266" t="s">
        <v>39</v>
      </c>
      <c r="V24" s="277" t="s">
        <v>38</v>
      </c>
      <c r="W24" s="277" t="s">
        <v>39</v>
      </c>
      <c r="X24" s="266" t="s">
        <v>38</v>
      </c>
      <c r="Y24" s="340" t="s">
        <v>39</v>
      </c>
      <c r="Z24" s="325" t="s">
        <v>38</v>
      </c>
      <c r="AA24" s="325" t="s">
        <v>39</v>
      </c>
      <c r="AC24" s="447"/>
    </row>
    <row r="25" spans="1:29" ht="15.75">
      <c r="A25" s="287">
        <v>1</v>
      </c>
      <c r="B25" s="311" t="s">
        <v>12</v>
      </c>
      <c r="C25" s="330">
        <v>1</v>
      </c>
      <c r="D25" s="330">
        <v>1</v>
      </c>
      <c r="E25" s="184"/>
      <c r="F25" s="184"/>
      <c r="G25" s="330">
        <v>1</v>
      </c>
      <c r="H25" s="184"/>
      <c r="I25" s="184"/>
      <c r="J25" s="184"/>
      <c r="K25" s="330">
        <v>1</v>
      </c>
      <c r="L25" s="516">
        <v>1</v>
      </c>
      <c r="M25" s="516"/>
      <c r="N25" s="184"/>
      <c r="O25" s="184"/>
      <c r="P25" s="184"/>
      <c r="Q25" s="282"/>
      <c r="R25" s="331"/>
      <c r="S25" s="330"/>
      <c r="T25" s="330">
        <v>1</v>
      </c>
      <c r="U25" s="330">
        <v>1</v>
      </c>
      <c r="V25" s="184">
        <v>1</v>
      </c>
      <c r="W25" s="184"/>
      <c r="X25" s="330">
        <v>1</v>
      </c>
      <c r="Y25" s="334">
        <v>0</v>
      </c>
      <c r="Z25" s="334">
        <v>1</v>
      </c>
      <c r="AA25" s="334">
        <v>1</v>
      </c>
      <c r="AC25" s="369">
        <f>SUM(C25:AA25)</f>
        <v>11</v>
      </c>
    </row>
    <row r="26" spans="1:29" ht="15.75">
      <c r="A26" s="287">
        <v>2</v>
      </c>
      <c r="B26" s="311" t="s">
        <v>13</v>
      </c>
      <c r="C26" s="184"/>
      <c r="D26" s="330">
        <v>1</v>
      </c>
      <c r="E26" s="330"/>
      <c r="F26" s="330"/>
      <c r="G26" s="330"/>
      <c r="H26" s="330"/>
      <c r="I26" s="330"/>
      <c r="J26" s="330"/>
      <c r="K26" s="330">
        <v>1</v>
      </c>
      <c r="L26" s="517"/>
      <c r="M26" s="518"/>
      <c r="N26" s="184"/>
      <c r="O26" s="184"/>
      <c r="P26" s="184"/>
      <c r="Q26" s="282"/>
      <c r="R26" s="331"/>
      <c r="S26" s="330"/>
      <c r="T26" s="332">
        <v>1</v>
      </c>
      <c r="U26" s="184">
        <v>1</v>
      </c>
      <c r="V26" s="330">
        <v>1</v>
      </c>
      <c r="W26" s="330">
        <v>1</v>
      </c>
      <c r="X26" s="184"/>
      <c r="Y26" s="326"/>
      <c r="Z26" s="326">
        <v>1</v>
      </c>
      <c r="AA26" s="326">
        <v>1</v>
      </c>
      <c r="AC26" s="184">
        <f aca="true" t="shared" si="4" ref="AC26:AC34">SUM(C26:AA26)</f>
        <v>8</v>
      </c>
    </row>
    <row r="27" spans="1:29" ht="15.75">
      <c r="A27" s="287">
        <v>3</v>
      </c>
      <c r="B27" s="311" t="s">
        <v>14</v>
      </c>
      <c r="C27" s="184">
        <v>1</v>
      </c>
      <c r="D27" s="184"/>
      <c r="E27" s="184"/>
      <c r="F27" s="184"/>
      <c r="G27" s="184">
        <v>1</v>
      </c>
      <c r="H27" s="184"/>
      <c r="I27" s="184"/>
      <c r="J27" s="184"/>
      <c r="K27" s="330">
        <v>1</v>
      </c>
      <c r="L27" s="446"/>
      <c r="M27" s="446"/>
      <c r="N27" s="184"/>
      <c r="O27" s="330"/>
      <c r="P27" s="184"/>
      <c r="Q27" s="282"/>
      <c r="R27" s="282"/>
      <c r="S27" s="184"/>
      <c r="T27" s="330">
        <v>1</v>
      </c>
      <c r="U27" s="184"/>
      <c r="V27" s="184"/>
      <c r="W27" s="330">
        <v>1</v>
      </c>
      <c r="X27" s="184"/>
      <c r="Y27" s="326"/>
      <c r="Z27" s="334">
        <v>1</v>
      </c>
      <c r="AA27" s="334">
        <v>1</v>
      </c>
      <c r="AC27" s="184">
        <f t="shared" si="4"/>
        <v>7</v>
      </c>
    </row>
    <row r="28" spans="1:29" ht="15.75">
      <c r="A28" s="287">
        <v>4</v>
      </c>
      <c r="B28" s="311" t="s">
        <v>15</v>
      </c>
      <c r="C28" s="366">
        <v>1</v>
      </c>
      <c r="D28" s="366">
        <v>1</v>
      </c>
      <c r="E28" s="184"/>
      <c r="F28" s="184"/>
      <c r="G28" s="366">
        <v>1</v>
      </c>
      <c r="H28" s="184"/>
      <c r="I28" s="366"/>
      <c r="J28" s="184"/>
      <c r="K28" s="366">
        <v>1</v>
      </c>
      <c r="L28" s="446"/>
      <c r="M28" s="446"/>
      <c r="N28" s="184"/>
      <c r="O28" s="184"/>
      <c r="P28" s="184"/>
      <c r="Q28" s="184"/>
      <c r="R28" s="331"/>
      <c r="S28" s="366"/>
      <c r="T28" s="366">
        <v>1</v>
      </c>
      <c r="U28" s="184"/>
      <c r="V28" s="366">
        <v>1</v>
      </c>
      <c r="W28" s="366">
        <v>1</v>
      </c>
      <c r="X28" s="184"/>
      <c r="Y28" s="326"/>
      <c r="Z28" s="326">
        <v>1</v>
      </c>
      <c r="AA28" s="326">
        <v>1</v>
      </c>
      <c r="AC28" s="369">
        <f t="shared" si="4"/>
        <v>9</v>
      </c>
    </row>
    <row r="29" spans="1:29" ht="21.75" customHeight="1">
      <c r="A29" s="287">
        <v>5</v>
      </c>
      <c r="B29" s="311" t="s">
        <v>16</v>
      </c>
      <c r="C29" s="184"/>
      <c r="D29" s="366">
        <v>1</v>
      </c>
      <c r="E29" s="184"/>
      <c r="F29" s="184"/>
      <c r="G29" s="366">
        <v>1</v>
      </c>
      <c r="H29" s="184"/>
      <c r="I29" s="184"/>
      <c r="J29" s="184"/>
      <c r="K29" s="366">
        <v>1</v>
      </c>
      <c r="L29" s="516">
        <v>1</v>
      </c>
      <c r="M29" s="516"/>
      <c r="N29" s="184"/>
      <c r="O29" s="184"/>
      <c r="P29" s="184"/>
      <c r="Q29" s="282"/>
      <c r="R29" s="282"/>
      <c r="S29" s="184"/>
      <c r="T29" s="366">
        <v>1</v>
      </c>
      <c r="U29" s="184">
        <v>1</v>
      </c>
      <c r="V29" s="184"/>
      <c r="W29" s="184"/>
      <c r="X29" s="366">
        <v>1</v>
      </c>
      <c r="Y29" s="326"/>
      <c r="Z29" s="334">
        <v>1</v>
      </c>
      <c r="AA29" s="326"/>
      <c r="AC29" s="184">
        <f t="shared" si="4"/>
        <v>8</v>
      </c>
    </row>
    <row r="30" spans="1:29" ht="15.75">
      <c r="A30" s="287">
        <v>6</v>
      </c>
      <c r="B30" s="311" t="s">
        <v>88</v>
      </c>
      <c r="C30" s="184"/>
      <c r="D30" s="184"/>
      <c r="E30" s="184"/>
      <c r="F30" s="184"/>
      <c r="G30" s="184"/>
      <c r="H30" s="184"/>
      <c r="I30" s="184"/>
      <c r="J30" s="184"/>
      <c r="K30" s="184"/>
      <c r="L30" s="446"/>
      <c r="M30" s="446"/>
      <c r="N30" s="184"/>
      <c r="O30" s="184"/>
      <c r="P30" s="184"/>
      <c r="Q30" s="282"/>
      <c r="R30" s="331"/>
      <c r="S30" s="366"/>
      <c r="T30" s="184">
        <v>1</v>
      </c>
      <c r="U30" s="184"/>
      <c r="V30" s="184"/>
      <c r="W30" s="184"/>
      <c r="X30" s="184"/>
      <c r="Y30" s="326"/>
      <c r="Z30" s="326">
        <v>1</v>
      </c>
      <c r="AA30" s="326">
        <v>1</v>
      </c>
      <c r="AC30" s="184">
        <f t="shared" si="4"/>
        <v>3</v>
      </c>
    </row>
    <row r="31" spans="1:29" ht="15.75">
      <c r="A31" s="287">
        <v>7</v>
      </c>
      <c r="B31" s="311" t="s">
        <v>89</v>
      </c>
      <c r="C31" s="366">
        <v>1</v>
      </c>
      <c r="D31" s="366">
        <v>1</v>
      </c>
      <c r="E31" s="366">
        <v>0</v>
      </c>
      <c r="F31" s="366">
        <v>0</v>
      </c>
      <c r="G31" s="184"/>
      <c r="H31" s="366">
        <v>0</v>
      </c>
      <c r="I31" s="366">
        <v>0</v>
      </c>
      <c r="J31" s="184"/>
      <c r="K31" s="184"/>
      <c r="L31" s="516">
        <v>1</v>
      </c>
      <c r="M31" s="516"/>
      <c r="N31" s="184"/>
      <c r="O31" s="184"/>
      <c r="P31" s="184"/>
      <c r="Q31" s="282"/>
      <c r="R31" s="282"/>
      <c r="S31" s="184"/>
      <c r="T31" s="366">
        <v>1</v>
      </c>
      <c r="U31" s="184"/>
      <c r="V31" s="184"/>
      <c r="W31" s="184"/>
      <c r="X31" s="184"/>
      <c r="Y31" s="326"/>
      <c r="Z31" s="326"/>
      <c r="AA31" s="326"/>
      <c r="AC31" s="184">
        <f t="shared" si="4"/>
        <v>4</v>
      </c>
    </row>
    <row r="32" spans="1:29" ht="15.75">
      <c r="A32" s="287">
        <v>8</v>
      </c>
      <c r="B32" s="311" t="s">
        <v>19</v>
      </c>
      <c r="C32" s="282"/>
      <c r="D32" s="331">
        <v>1</v>
      </c>
      <c r="E32" s="282"/>
      <c r="F32" s="282"/>
      <c r="G32" s="331">
        <v>1</v>
      </c>
      <c r="H32" s="282"/>
      <c r="I32" s="282"/>
      <c r="J32" s="282"/>
      <c r="K32" s="282">
        <v>1</v>
      </c>
      <c r="L32" s="485">
        <v>1</v>
      </c>
      <c r="M32" s="485"/>
      <c r="N32" s="282"/>
      <c r="O32" s="282"/>
      <c r="P32" s="331">
        <v>0</v>
      </c>
      <c r="Q32" s="331">
        <v>0</v>
      </c>
      <c r="R32" s="331"/>
      <c r="S32" s="331"/>
      <c r="T32" s="331">
        <v>1</v>
      </c>
      <c r="U32" s="282">
        <v>1</v>
      </c>
      <c r="V32" s="331">
        <v>1</v>
      </c>
      <c r="W32" s="331">
        <v>1</v>
      </c>
      <c r="X32" s="331">
        <v>1</v>
      </c>
      <c r="Y32" s="333">
        <v>0</v>
      </c>
      <c r="Z32" s="334">
        <v>1</v>
      </c>
      <c r="AA32" s="334">
        <v>1</v>
      </c>
      <c r="AC32" s="369">
        <f t="shared" si="4"/>
        <v>11</v>
      </c>
    </row>
    <row r="33" spans="1:29" ht="18.75" customHeight="1">
      <c r="A33" s="287">
        <v>9</v>
      </c>
      <c r="B33" s="311" t="s">
        <v>84</v>
      </c>
      <c r="C33" s="184"/>
      <c r="D33" s="184"/>
      <c r="E33" s="184"/>
      <c r="F33" s="184"/>
      <c r="G33" s="184"/>
      <c r="H33" s="184"/>
      <c r="I33" s="184"/>
      <c r="J33" s="184"/>
      <c r="K33" s="184"/>
      <c r="L33" s="446">
        <v>1</v>
      </c>
      <c r="M33" s="446"/>
      <c r="N33" s="184"/>
      <c r="O33" s="184"/>
      <c r="P33" s="184"/>
      <c r="Q33" s="282"/>
      <c r="R33" s="282"/>
      <c r="S33" s="184"/>
      <c r="T33" s="184"/>
      <c r="U33" s="184"/>
      <c r="V33" s="184"/>
      <c r="W33" s="184"/>
      <c r="X33" s="184"/>
      <c r="Y33" s="326"/>
      <c r="Z33" s="326"/>
      <c r="AA33" s="326"/>
      <c r="AC33" s="184">
        <f t="shared" si="4"/>
        <v>1</v>
      </c>
    </row>
    <row r="34" spans="1:29" s="17" customFormat="1" ht="15.75">
      <c r="A34" s="287">
        <v>10</v>
      </c>
      <c r="B34" s="311" t="s">
        <v>53</v>
      </c>
      <c r="C34" s="184"/>
      <c r="D34" s="184"/>
      <c r="E34" s="184"/>
      <c r="F34" s="184"/>
      <c r="G34" s="184"/>
      <c r="H34" s="184"/>
      <c r="I34" s="184"/>
      <c r="J34" s="184"/>
      <c r="K34" s="184"/>
      <c r="L34" s="446"/>
      <c r="M34" s="446"/>
      <c r="N34" s="184"/>
      <c r="O34" s="184"/>
      <c r="P34" s="184"/>
      <c r="Q34" s="282"/>
      <c r="R34" s="282"/>
      <c r="S34" s="184"/>
      <c r="T34" s="184"/>
      <c r="U34" s="184"/>
      <c r="V34" s="184"/>
      <c r="W34" s="184"/>
      <c r="X34" s="184"/>
      <c r="Y34" s="326"/>
      <c r="Z34" s="326"/>
      <c r="AA34" s="326"/>
      <c r="AC34" s="184">
        <f t="shared" si="4"/>
        <v>0</v>
      </c>
    </row>
    <row r="35" spans="1:29" ht="18" customHeight="1">
      <c r="A35" s="526" t="s">
        <v>87</v>
      </c>
      <c r="B35" s="526"/>
      <c r="C35" s="323">
        <f>SUM(C25:C34)</f>
        <v>4</v>
      </c>
      <c r="D35" s="323">
        <f aca="true" t="shared" si="5" ref="D35:I35">SUM(D25:D34)</f>
        <v>6</v>
      </c>
      <c r="E35" s="323">
        <f t="shared" si="5"/>
        <v>0</v>
      </c>
      <c r="F35" s="323">
        <f t="shared" si="5"/>
        <v>0</v>
      </c>
      <c r="G35" s="323">
        <f t="shared" si="5"/>
        <v>5</v>
      </c>
      <c r="H35" s="323">
        <f t="shared" si="5"/>
        <v>0</v>
      </c>
      <c r="I35" s="323">
        <f t="shared" si="5"/>
        <v>0</v>
      </c>
      <c r="J35" s="323">
        <f>SUM(J25:J34)</f>
        <v>0</v>
      </c>
      <c r="K35" s="323">
        <f>SUM(K25:K34)</f>
        <v>6</v>
      </c>
      <c r="L35" s="543">
        <f>SUM(L25:M34)</f>
        <v>5</v>
      </c>
      <c r="M35" s="543"/>
      <c r="N35" s="323">
        <f>SUM(N25:N34)</f>
        <v>0</v>
      </c>
      <c r="O35" s="323">
        <f>SUM(O25:O34)</f>
        <v>0</v>
      </c>
      <c r="P35" s="323">
        <f>SUM(P25:P34)</f>
        <v>0</v>
      </c>
      <c r="Q35" s="323">
        <f>SUM(Q25:Q34)</f>
        <v>0</v>
      </c>
      <c r="R35" s="323">
        <f aca="true" t="shared" si="6" ref="R35:AA35">SUM(R25:R34)</f>
        <v>0</v>
      </c>
      <c r="S35" s="323">
        <f t="shared" si="6"/>
        <v>0</v>
      </c>
      <c r="T35" s="323">
        <f t="shared" si="6"/>
        <v>8</v>
      </c>
      <c r="U35" s="323">
        <f t="shared" si="6"/>
        <v>4</v>
      </c>
      <c r="V35" s="323">
        <f t="shared" si="6"/>
        <v>4</v>
      </c>
      <c r="W35" s="323">
        <f t="shared" si="6"/>
        <v>4</v>
      </c>
      <c r="X35" s="323">
        <f t="shared" si="6"/>
        <v>3</v>
      </c>
      <c r="Y35" s="323">
        <f t="shared" si="6"/>
        <v>0</v>
      </c>
      <c r="Z35" s="323">
        <f t="shared" si="6"/>
        <v>7</v>
      </c>
      <c r="AA35" s="323">
        <f t="shared" si="6"/>
        <v>6</v>
      </c>
      <c r="AB35" s="322">
        <f>SUM(AB25:AC34)</f>
        <v>62</v>
      </c>
      <c r="AC35" s="184">
        <f>SUM(C35:AA35)</f>
        <v>62</v>
      </c>
    </row>
    <row r="36" spans="1:29" ht="24" customHeight="1">
      <c r="A36" s="524" t="s">
        <v>40</v>
      </c>
      <c r="B36" s="525"/>
      <c r="C36" s="324">
        <v>3</v>
      </c>
      <c r="D36" s="324">
        <v>6</v>
      </c>
      <c r="E36" s="324">
        <v>2</v>
      </c>
      <c r="F36" s="324">
        <v>2</v>
      </c>
      <c r="G36" s="324">
        <v>5</v>
      </c>
      <c r="H36" s="324">
        <v>2</v>
      </c>
      <c r="I36" s="324">
        <v>3</v>
      </c>
      <c r="J36" s="324">
        <v>1</v>
      </c>
      <c r="K36" s="324">
        <v>5</v>
      </c>
      <c r="L36" s="542">
        <v>3</v>
      </c>
      <c r="M36" s="542"/>
      <c r="N36" s="324">
        <v>0</v>
      </c>
      <c r="O36" s="324">
        <v>1</v>
      </c>
      <c r="P36" s="324">
        <v>1</v>
      </c>
      <c r="Q36" s="324">
        <v>1</v>
      </c>
      <c r="R36" s="324">
        <v>5</v>
      </c>
      <c r="S36" s="324">
        <v>5</v>
      </c>
      <c r="T36" s="324">
        <v>7</v>
      </c>
      <c r="U36" s="324">
        <v>1</v>
      </c>
      <c r="V36" s="324">
        <v>3</v>
      </c>
      <c r="W36" s="324">
        <v>4</v>
      </c>
      <c r="X36" s="324">
        <v>3</v>
      </c>
      <c r="Y36" s="335">
        <v>2</v>
      </c>
      <c r="Z36" s="335">
        <v>4</v>
      </c>
      <c r="AA36" s="335">
        <v>3</v>
      </c>
      <c r="AC36" s="282"/>
    </row>
    <row r="37" ht="18.75" customHeight="1">
      <c r="C37" s="16"/>
    </row>
    <row r="38" spans="1:22" ht="18.75" customHeight="1">
      <c r="A38" s="522" t="s">
        <v>82</v>
      </c>
      <c r="B38" s="522"/>
      <c r="C38" s="522"/>
      <c r="V38" s="13"/>
    </row>
    <row r="39" spans="1:27" ht="54.75" customHeight="1">
      <c r="A39" s="452" t="s">
        <v>21</v>
      </c>
      <c r="B39" s="505" t="s">
        <v>26</v>
      </c>
      <c r="C39" s="355" t="s">
        <v>31</v>
      </c>
      <c r="D39" s="528" t="s">
        <v>56</v>
      </c>
      <c r="E39" s="528"/>
      <c r="F39" s="528" t="s">
        <v>37</v>
      </c>
      <c r="G39" s="528"/>
      <c r="H39" s="356" t="s">
        <v>72</v>
      </c>
      <c r="I39" s="528" t="s">
        <v>85</v>
      </c>
      <c r="J39" s="528"/>
      <c r="K39" s="355" t="s">
        <v>36</v>
      </c>
      <c r="L39" s="532" t="s">
        <v>34</v>
      </c>
      <c r="M39" s="532"/>
      <c r="N39" s="532" t="s">
        <v>121</v>
      </c>
      <c r="O39" s="532"/>
      <c r="P39" s="528" t="s">
        <v>102</v>
      </c>
      <c r="Q39" s="528"/>
      <c r="R39" s="528" t="s">
        <v>59</v>
      </c>
      <c r="S39" s="528"/>
      <c r="T39" s="532" t="s">
        <v>106</v>
      </c>
      <c r="U39" s="532"/>
      <c r="V39" s="367" t="s">
        <v>103</v>
      </c>
      <c r="W39" s="350" t="s">
        <v>11</v>
      </c>
      <c r="X39" s="383" t="s">
        <v>109</v>
      </c>
      <c r="Y39" s="541" t="s">
        <v>1</v>
      </c>
      <c r="Z39" s="548"/>
      <c r="AA39" s="316"/>
    </row>
    <row r="40" spans="1:27" ht="18" customHeight="1">
      <c r="A40" s="452"/>
      <c r="B40" s="505"/>
      <c r="C40" s="184">
        <v>1</v>
      </c>
      <c r="D40" s="184">
        <v>2</v>
      </c>
      <c r="E40" s="184">
        <v>3</v>
      </c>
      <c r="F40" s="184">
        <v>4</v>
      </c>
      <c r="G40" s="184">
        <v>5</v>
      </c>
      <c r="H40" s="184">
        <v>6</v>
      </c>
      <c r="I40" s="184">
        <v>7</v>
      </c>
      <c r="J40" s="184">
        <v>8</v>
      </c>
      <c r="K40" s="184">
        <v>9</v>
      </c>
      <c r="L40" s="184">
        <v>10</v>
      </c>
      <c r="M40" s="184">
        <v>11</v>
      </c>
      <c r="N40" s="499">
        <v>18</v>
      </c>
      <c r="O40" s="500"/>
      <c r="P40" s="184">
        <v>14</v>
      </c>
      <c r="Q40" s="184">
        <v>15</v>
      </c>
      <c r="R40" s="184">
        <v>16</v>
      </c>
      <c r="S40" s="184">
        <v>17</v>
      </c>
      <c r="T40" s="499">
        <v>18</v>
      </c>
      <c r="U40" s="500"/>
      <c r="V40" s="184">
        <v>19</v>
      </c>
      <c r="W40" s="184">
        <v>20</v>
      </c>
      <c r="X40" s="319">
        <v>21</v>
      </c>
      <c r="Y40" s="541"/>
      <c r="Z40" s="548"/>
      <c r="AA40" s="316"/>
    </row>
    <row r="41" spans="1:27" ht="23.25" customHeight="1">
      <c r="A41" s="452"/>
      <c r="B41" s="505"/>
      <c r="C41" s="296" t="s">
        <v>39</v>
      </c>
      <c r="D41" s="296" t="s">
        <v>38</v>
      </c>
      <c r="E41" s="296" t="s">
        <v>39</v>
      </c>
      <c r="F41" s="296" t="s">
        <v>38</v>
      </c>
      <c r="G41" s="296" t="s">
        <v>39</v>
      </c>
      <c r="H41" s="296" t="s">
        <v>39</v>
      </c>
      <c r="I41" s="296" t="s">
        <v>38</v>
      </c>
      <c r="J41" s="296" t="s">
        <v>39</v>
      </c>
      <c r="K41" s="296" t="s">
        <v>39</v>
      </c>
      <c r="L41" s="296" t="s">
        <v>38</v>
      </c>
      <c r="M41" s="296" t="s">
        <v>39</v>
      </c>
      <c r="N41" s="459" t="s">
        <v>45</v>
      </c>
      <c r="O41" s="460"/>
      <c r="P41" s="296" t="s">
        <v>38</v>
      </c>
      <c r="Q41" s="296" t="s">
        <v>39</v>
      </c>
      <c r="R41" s="297" t="s">
        <v>38</v>
      </c>
      <c r="S41" s="297" t="s">
        <v>39</v>
      </c>
      <c r="T41" s="459" t="s">
        <v>45</v>
      </c>
      <c r="U41" s="460"/>
      <c r="V41" s="297" t="s">
        <v>45</v>
      </c>
      <c r="W41" s="297" t="s">
        <v>45</v>
      </c>
      <c r="X41" s="318" t="s">
        <v>39</v>
      </c>
      <c r="Y41" s="541"/>
      <c r="Z41" s="548"/>
      <c r="AA41" s="316"/>
    </row>
    <row r="42" spans="1:27" ht="15.75">
      <c r="A42" s="294">
        <v>1</v>
      </c>
      <c r="B42" s="312" t="s">
        <v>5</v>
      </c>
      <c r="C42" s="330">
        <v>1</v>
      </c>
      <c r="D42" s="330">
        <v>1</v>
      </c>
      <c r="E42" s="330">
        <v>1</v>
      </c>
      <c r="F42" s="330">
        <v>1</v>
      </c>
      <c r="G42" s="330">
        <v>1</v>
      </c>
      <c r="H42" s="330">
        <v>1</v>
      </c>
      <c r="I42" s="330">
        <v>1</v>
      </c>
      <c r="J42" s="330">
        <v>1</v>
      </c>
      <c r="K42" s="330">
        <v>1</v>
      </c>
      <c r="L42" s="330">
        <v>1</v>
      </c>
      <c r="M42" s="330">
        <v>1</v>
      </c>
      <c r="N42" s="511">
        <v>1</v>
      </c>
      <c r="O42" s="512"/>
      <c r="P42" s="330">
        <v>1</v>
      </c>
      <c r="Q42" s="330">
        <v>1</v>
      </c>
      <c r="R42" s="330">
        <v>1</v>
      </c>
      <c r="S42" s="330">
        <v>1</v>
      </c>
      <c r="T42" s="511">
        <v>1</v>
      </c>
      <c r="U42" s="512"/>
      <c r="V42" s="330"/>
      <c r="W42" s="330">
        <v>1</v>
      </c>
      <c r="X42" s="332">
        <v>1</v>
      </c>
      <c r="Y42" s="313">
        <f>SUM(C42:X42)</f>
        <v>19</v>
      </c>
      <c r="Z42" s="40"/>
      <c r="AA42" s="316"/>
    </row>
    <row r="43" spans="1:27" ht="15.75">
      <c r="A43" s="294">
        <v>2</v>
      </c>
      <c r="B43" s="312" t="s">
        <v>8</v>
      </c>
      <c r="C43" s="330">
        <v>1</v>
      </c>
      <c r="D43" s="330">
        <v>1</v>
      </c>
      <c r="E43" s="330">
        <v>1</v>
      </c>
      <c r="F43" s="330">
        <v>1</v>
      </c>
      <c r="G43" s="330">
        <v>1</v>
      </c>
      <c r="H43" s="330">
        <v>1</v>
      </c>
      <c r="I43" s="184">
        <v>1</v>
      </c>
      <c r="J43" s="184">
        <v>1</v>
      </c>
      <c r="K43" s="330">
        <v>1</v>
      </c>
      <c r="L43" s="330"/>
      <c r="M43" s="184">
        <v>1</v>
      </c>
      <c r="N43" s="470">
        <v>1</v>
      </c>
      <c r="O43" s="471"/>
      <c r="P43" s="184"/>
      <c r="Q43" s="184"/>
      <c r="R43" s="184">
        <v>1</v>
      </c>
      <c r="S43" s="184">
        <v>1</v>
      </c>
      <c r="T43" s="470">
        <v>1</v>
      </c>
      <c r="U43" s="471"/>
      <c r="V43" s="184"/>
      <c r="W43" s="184">
        <v>1</v>
      </c>
      <c r="X43" s="290">
        <v>1</v>
      </c>
      <c r="Y43" s="290">
        <f aca="true" t="shared" si="7" ref="Y43:Y51">SUM(C43:X43)</f>
        <v>16</v>
      </c>
      <c r="Z43" s="40"/>
      <c r="AA43" s="316"/>
    </row>
    <row r="44" spans="1:27" ht="15.75">
      <c r="A44" s="294">
        <v>3</v>
      </c>
      <c r="B44" s="312" t="s">
        <v>6</v>
      </c>
      <c r="C44" s="330">
        <v>1</v>
      </c>
      <c r="D44" s="330">
        <v>1</v>
      </c>
      <c r="E44" s="330">
        <v>1</v>
      </c>
      <c r="F44" s="330">
        <v>1</v>
      </c>
      <c r="G44" s="184">
        <v>1</v>
      </c>
      <c r="H44" s="330">
        <v>1</v>
      </c>
      <c r="I44" s="184">
        <v>1</v>
      </c>
      <c r="J44" s="184">
        <v>1</v>
      </c>
      <c r="K44" s="330">
        <v>1</v>
      </c>
      <c r="L44" s="330">
        <v>1</v>
      </c>
      <c r="M44" s="330">
        <v>1</v>
      </c>
      <c r="N44" s="511">
        <v>1</v>
      </c>
      <c r="O44" s="512"/>
      <c r="P44" s="330">
        <v>1</v>
      </c>
      <c r="Q44" s="330">
        <v>1</v>
      </c>
      <c r="R44" s="330">
        <v>1</v>
      </c>
      <c r="S44" s="330">
        <v>1</v>
      </c>
      <c r="T44" s="511">
        <v>1</v>
      </c>
      <c r="U44" s="512"/>
      <c r="V44" s="330"/>
      <c r="W44" s="330">
        <v>1</v>
      </c>
      <c r="X44" s="332">
        <v>1</v>
      </c>
      <c r="Y44" s="313">
        <f t="shared" si="7"/>
        <v>19</v>
      </c>
      <c r="Z44" s="40"/>
      <c r="AA44" s="316"/>
    </row>
    <row r="45" spans="1:27" s="86" customFormat="1" ht="14.25" customHeight="1" hidden="1" thickBot="1">
      <c r="A45" s="294">
        <v>4</v>
      </c>
      <c r="B45" s="312" t="s">
        <v>7</v>
      </c>
      <c r="C45" s="330"/>
      <c r="D45" s="330"/>
      <c r="E45" s="330"/>
      <c r="F45" s="184"/>
      <c r="G45" s="184"/>
      <c r="H45" s="330"/>
      <c r="I45" s="184"/>
      <c r="J45" s="184"/>
      <c r="K45" s="184"/>
      <c r="L45" s="184"/>
      <c r="M45" s="184"/>
      <c r="N45" s="290"/>
      <c r="O45" s="320"/>
      <c r="P45" s="184"/>
      <c r="Q45" s="184"/>
      <c r="R45" s="184"/>
      <c r="S45" s="184"/>
      <c r="T45" s="290"/>
      <c r="U45" s="320"/>
      <c r="V45" s="184"/>
      <c r="W45" s="184"/>
      <c r="X45" s="290"/>
      <c r="Y45" s="290">
        <f t="shared" si="7"/>
        <v>0</v>
      </c>
      <c r="Z45" s="40"/>
      <c r="AA45" s="317"/>
    </row>
    <row r="46" spans="1:27" ht="15" customHeight="1">
      <c r="A46" s="294">
        <v>4</v>
      </c>
      <c r="B46" s="312" t="s">
        <v>9</v>
      </c>
      <c r="C46" s="330">
        <v>1</v>
      </c>
      <c r="D46" s="332">
        <v>1</v>
      </c>
      <c r="E46" s="330">
        <v>1</v>
      </c>
      <c r="F46" s="184"/>
      <c r="G46" s="184"/>
      <c r="H46" s="332">
        <v>1</v>
      </c>
      <c r="I46" s="330">
        <v>1</v>
      </c>
      <c r="J46" s="330">
        <v>1</v>
      </c>
      <c r="K46" s="184"/>
      <c r="L46" s="184">
        <v>1</v>
      </c>
      <c r="M46" s="184">
        <v>1</v>
      </c>
      <c r="N46" s="511">
        <v>1</v>
      </c>
      <c r="O46" s="512"/>
      <c r="P46" s="332">
        <v>1</v>
      </c>
      <c r="Q46" s="330">
        <v>1</v>
      </c>
      <c r="R46" s="330">
        <v>1</v>
      </c>
      <c r="S46" s="330">
        <v>1</v>
      </c>
      <c r="T46" s="511">
        <v>1</v>
      </c>
      <c r="U46" s="512"/>
      <c r="V46" s="184"/>
      <c r="W46" s="184">
        <v>1</v>
      </c>
      <c r="X46" s="290"/>
      <c r="Y46" s="290">
        <f t="shared" si="7"/>
        <v>15</v>
      </c>
      <c r="Z46" s="40"/>
      <c r="AA46" s="316"/>
    </row>
    <row r="47" spans="1:27" ht="17.25" customHeight="1">
      <c r="A47" s="294">
        <v>5</v>
      </c>
      <c r="B47" s="312" t="s">
        <v>3</v>
      </c>
      <c r="C47" s="330">
        <v>1</v>
      </c>
      <c r="D47" s="330">
        <v>1</v>
      </c>
      <c r="E47" s="330">
        <v>1</v>
      </c>
      <c r="F47" s="330">
        <v>1</v>
      </c>
      <c r="G47" s="330">
        <v>1</v>
      </c>
      <c r="H47" s="330">
        <v>1</v>
      </c>
      <c r="I47" s="330">
        <v>1</v>
      </c>
      <c r="J47" s="330">
        <v>1</v>
      </c>
      <c r="K47" s="330">
        <v>1</v>
      </c>
      <c r="L47" s="330">
        <v>1</v>
      </c>
      <c r="M47" s="330">
        <v>1</v>
      </c>
      <c r="N47" s="511">
        <v>1</v>
      </c>
      <c r="O47" s="512"/>
      <c r="P47" s="330">
        <v>1</v>
      </c>
      <c r="Q47" s="330">
        <v>1</v>
      </c>
      <c r="R47" s="330">
        <v>1</v>
      </c>
      <c r="S47" s="330">
        <v>1</v>
      </c>
      <c r="T47" s="511">
        <v>1</v>
      </c>
      <c r="U47" s="512"/>
      <c r="V47" s="330"/>
      <c r="W47" s="184"/>
      <c r="X47" s="332">
        <v>1</v>
      </c>
      <c r="Y47" s="313">
        <f t="shared" si="7"/>
        <v>18</v>
      </c>
      <c r="Z47" s="40"/>
      <c r="AA47" s="316"/>
    </row>
    <row r="48" spans="1:27" ht="19.5" customHeight="1">
      <c r="A48" s="296">
        <v>6</v>
      </c>
      <c r="B48" s="312" t="s">
        <v>4</v>
      </c>
      <c r="C48" s="184"/>
      <c r="D48" s="330">
        <v>1</v>
      </c>
      <c r="E48" s="330">
        <v>1</v>
      </c>
      <c r="F48" s="330">
        <v>1</v>
      </c>
      <c r="G48" s="330">
        <v>1</v>
      </c>
      <c r="H48" s="184"/>
      <c r="I48" s="330">
        <v>1</v>
      </c>
      <c r="J48" s="330">
        <v>1</v>
      </c>
      <c r="K48" s="184"/>
      <c r="L48" s="184">
        <v>1</v>
      </c>
      <c r="M48" s="184">
        <v>1</v>
      </c>
      <c r="N48" s="511">
        <v>1</v>
      </c>
      <c r="O48" s="512"/>
      <c r="P48" s="330">
        <v>1</v>
      </c>
      <c r="Q48" s="330">
        <v>1</v>
      </c>
      <c r="R48" s="330">
        <v>1</v>
      </c>
      <c r="S48" s="330">
        <v>1</v>
      </c>
      <c r="T48" s="511">
        <v>1</v>
      </c>
      <c r="U48" s="512"/>
      <c r="V48" s="330"/>
      <c r="W48" s="184">
        <v>1</v>
      </c>
      <c r="X48" s="332"/>
      <c r="Y48" s="290">
        <f>SUM(C48:X48)</f>
        <v>15</v>
      </c>
      <c r="Z48" s="40"/>
      <c r="AA48" s="316"/>
    </row>
    <row r="49" spans="1:27" ht="19.5" customHeight="1">
      <c r="A49" s="294">
        <v>7</v>
      </c>
      <c r="B49" s="312" t="s">
        <v>28</v>
      </c>
      <c r="C49" s="184">
        <v>1</v>
      </c>
      <c r="D49" s="184">
        <v>1</v>
      </c>
      <c r="E49" s="184">
        <v>1</v>
      </c>
      <c r="F49" s="184">
        <v>1</v>
      </c>
      <c r="G49" s="184">
        <v>1</v>
      </c>
      <c r="H49" s="184">
        <v>1</v>
      </c>
      <c r="I49" s="184">
        <v>1</v>
      </c>
      <c r="J49" s="184">
        <v>1</v>
      </c>
      <c r="K49" s="184"/>
      <c r="L49" s="184">
        <v>1</v>
      </c>
      <c r="M49" s="184"/>
      <c r="N49" s="470">
        <v>1</v>
      </c>
      <c r="O49" s="471"/>
      <c r="P49" s="184"/>
      <c r="Q49" s="184"/>
      <c r="R49" s="184">
        <v>1</v>
      </c>
      <c r="S49" s="184">
        <v>1</v>
      </c>
      <c r="T49" s="470">
        <v>1</v>
      </c>
      <c r="U49" s="471"/>
      <c r="V49" s="184"/>
      <c r="W49" s="184"/>
      <c r="X49" s="290"/>
      <c r="Y49" s="290">
        <f t="shared" si="7"/>
        <v>13</v>
      </c>
      <c r="Z49" s="40"/>
      <c r="AA49" s="316"/>
    </row>
    <row r="50" spans="1:27" ht="15.75">
      <c r="A50" s="294">
        <v>8</v>
      </c>
      <c r="B50" s="312" t="s">
        <v>70</v>
      </c>
      <c r="C50" s="184">
        <v>1</v>
      </c>
      <c r="D50" s="184">
        <v>1</v>
      </c>
      <c r="E50" s="184">
        <v>1</v>
      </c>
      <c r="F50" s="184">
        <v>1</v>
      </c>
      <c r="G50" s="184">
        <v>1</v>
      </c>
      <c r="H50" s="184">
        <v>1</v>
      </c>
      <c r="I50" s="184">
        <v>1</v>
      </c>
      <c r="J50" s="184">
        <v>1</v>
      </c>
      <c r="K50" s="184"/>
      <c r="L50" s="184">
        <v>1</v>
      </c>
      <c r="M50" s="184">
        <v>1</v>
      </c>
      <c r="N50" s="470"/>
      <c r="O50" s="471"/>
      <c r="P50" s="184"/>
      <c r="Q50" s="184"/>
      <c r="R50" s="184"/>
      <c r="S50" s="184"/>
      <c r="T50" s="470">
        <v>1</v>
      </c>
      <c r="U50" s="471"/>
      <c r="V50" s="184"/>
      <c r="W50" s="184"/>
      <c r="X50" s="290"/>
      <c r="Y50" s="290">
        <f t="shared" si="7"/>
        <v>11</v>
      </c>
      <c r="Z50" s="40"/>
      <c r="AA50" s="316"/>
    </row>
    <row r="51" spans="1:27" ht="15.75">
      <c r="A51" s="294">
        <v>9</v>
      </c>
      <c r="B51" s="312" t="s">
        <v>27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470"/>
      <c r="O51" s="471"/>
      <c r="P51" s="300"/>
      <c r="Q51" s="300"/>
      <c r="R51" s="184"/>
      <c r="S51" s="184"/>
      <c r="T51" s="470"/>
      <c r="U51" s="471"/>
      <c r="V51" s="184"/>
      <c r="W51" s="184"/>
      <c r="X51" s="290"/>
      <c r="Y51" s="290">
        <f t="shared" si="7"/>
        <v>0</v>
      </c>
      <c r="Z51" s="40"/>
      <c r="AA51" s="316"/>
    </row>
    <row r="52" spans="1:27" ht="14.25" customHeight="1">
      <c r="A52" s="526" t="s">
        <v>87</v>
      </c>
      <c r="B52" s="526"/>
      <c r="C52" s="313">
        <f>SUM(C42:C51)</f>
        <v>7</v>
      </c>
      <c r="D52" s="313">
        <f aca="true" t="shared" si="8" ref="D52:X52">SUM(D42:D51)</f>
        <v>8</v>
      </c>
      <c r="E52" s="313">
        <f t="shared" si="8"/>
        <v>8</v>
      </c>
      <c r="F52" s="313">
        <f t="shared" si="8"/>
        <v>7</v>
      </c>
      <c r="G52" s="313">
        <f t="shared" si="8"/>
        <v>7</v>
      </c>
      <c r="H52" s="313">
        <f t="shared" si="8"/>
        <v>7</v>
      </c>
      <c r="I52" s="313">
        <f t="shared" si="8"/>
        <v>8</v>
      </c>
      <c r="J52" s="313">
        <f t="shared" si="8"/>
        <v>8</v>
      </c>
      <c r="K52" s="313">
        <f t="shared" si="8"/>
        <v>4</v>
      </c>
      <c r="L52" s="313">
        <f t="shared" si="8"/>
        <v>7</v>
      </c>
      <c r="M52" s="313">
        <f t="shared" si="8"/>
        <v>7</v>
      </c>
      <c r="N52" s="513">
        <v>7</v>
      </c>
      <c r="O52" s="514"/>
      <c r="P52" s="313">
        <f t="shared" si="8"/>
        <v>5</v>
      </c>
      <c r="Q52" s="313">
        <f t="shared" si="8"/>
        <v>5</v>
      </c>
      <c r="R52" s="313">
        <f t="shared" si="8"/>
        <v>7</v>
      </c>
      <c r="S52" s="313">
        <f t="shared" si="8"/>
        <v>7</v>
      </c>
      <c r="T52" s="513">
        <v>8</v>
      </c>
      <c r="U52" s="514"/>
      <c r="V52" s="313">
        <f t="shared" si="8"/>
        <v>0</v>
      </c>
      <c r="W52" s="313">
        <f t="shared" si="8"/>
        <v>5</v>
      </c>
      <c r="X52" s="313">
        <f t="shared" si="8"/>
        <v>4</v>
      </c>
      <c r="Y52" s="290">
        <f>SUM(C52:X52)</f>
        <v>126</v>
      </c>
      <c r="Z52" s="40"/>
      <c r="AA52" s="316"/>
    </row>
    <row r="53" spans="1:27" ht="13.5" customHeight="1">
      <c r="A53" s="524" t="s">
        <v>40</v>
      </c>
      <c r="B53" s="525"/>
      <c r="C53" s="324">
        <v>5</v>
      </c>
      <c r="D53" s="324">
        <v>6</v>
      </c>
      <c r="E53" s="324">
        <v>6</v>
      </c>
      <c r="F53" s="324">
        <v>5</v>
      </c>
      <c r="G53" s="324">
        <v>4</v>
      </c>
      <c r="H53" s="324">
        <v>5</v>
      </c>
      <c r="I53" s="324">
        <v>4</v>
      </c>
      <c r="J53" s="324">
        <v>4</v>
      </c>
      <c r="K53" s="324">
        <v>5</v>
      </c>
      <c r="L53" s="324">
        <v>4</v>
      </c>
      <c r="M53" s="324">
        <v>3</v>
      </c>
      <c r="N53" s="509">
        <v>5</v>
      </c>
      <c r="O53" s="510"/>
      <c r="P53" s="324">
        <v>5</v>
      </c>
      <c r="Q53" s="324">
        <v>5</v>
      </c>
      <c r="R53" s="324">
        <v>5</v>
      </c>
      <c r="S53" s="324">
        <v>6</v>
      </c>
      <c r="T53" s="509">
        <v>6</v>
      </c>
      <c r="U53" s="510"/>
      <c r="V53" s="336">
        <v>5</v>
      </c>
      <c r="W53" s="336">
        <v>3</v>
      </c>
      <c r="X53" s="324">
        <v>4</v>
      </c>
      <c r="Y53" s="249"/>
      <c r="Z53" s="260"/>
      <c r="AA53" s="316"/>
    </row>
    <row r="54" s="17" customFormat="1" ht="12" customHeight="1"/>
  </sheetData>
  <sheetProtection/>
  <mergeCells count="102">
    <mergeCell ref="W5:X5"/>
    <mergeCell ref="Y5:Z5"/>
    <mergeCell ref="T52:U52"/>
    <mergeCell ref="T53:U53"/>
    <mergeCell ref="T40:U40"/>
    <mergeCell ref="T41:U41"/>
    <mergeCell ref="T42:U42"/>
    <mergeCell ref="T43:U43"/>
    <mergeCell ref="T44:U44"/>
    <mergeCell ref="Z39:Z41"/>
    <mergeCell ref="R39:S39"/>
    <mergeCell ref="L35:M35"/>
    <mergeCell ref="L28:M28"/>
    <mergeCell ref="T49:U49"/>
    <mergeCell ref="T50:U50"/>
    <mergeCell ref="T51:U51"/>
    <mergeCell ref="T46:U46"/>
    <mergeCell ref="T47:U47"/>
    <mergeCell ref="T48:U48"/>
    <mergeCell ref="L31:M31"/>
    <mergeCell ref="T39:U39"/>
    <mergeCell ref="Y39:Y41"/>
    <mergeCell ref="L27:M27"/>
    <mergeCell ref="L36:M36"/>
    <mergeCell ref="L33:M33"/>
    <mergeCell ref="L34:M34"/>
    <mergeCell ref="L32:M32"/>
    <mergeCell ref="L29:M29"/>
    <mergeCell ref="L30:M30"/>
    <mergeCell ref="N40:O40"/>
    <mergeCell ref="Q5:R5"/>
    <mergeCell ref="M15:N15"/>
    <mergeCell ref="M17:N17"/>
    <mergeCell ref="L24:M24"/>
    <mergeCell ref="L22:M22"/>
    <mergeCell ref="L23:M23"/>
    <mergeCell ref="M14:N14"/>
    <mergeCell ref="M18:N18"/>
    <mergeCell ref="M11:N11"/>
    <mergeCell ref="M12:N12"/>
    <mergeCell ref="A21:D21"/>
    <mergeCell ref="AC22:AC24"/>
    <mergeCell ref="X22:Y22"/>
    <mergeCell ref="Z22:AA22"/>
    <mergeCell ref="E22:F22"/>
    <mergeCell ref="M7:N7"/>
    <mergeCell ref="P22:Q22"/>
    <mergeCell ref="N22:O22"/>
    <mergeCell ref="H22:I22"/>
    <mergeCell ref="M19:N19"/>
    <mergeCell ref="A18:B18"/>
    <mergeCell ref="J22:K22"/>
    <mergeCell ref="V22:W22"/>
    <mergeCell ref="R22:S22"/>
    <mergeCell ref="S5:T5"/>
    <mergeCell ref="U5:V5"/>
    <mergeCell ref="O5:P5"/>
    <mergeCell ref="M5:N5"/>
    <mergeCell ref="C5:D5"/>
    <mergeCell ref="E5:F5"/>
    <mergeCell ref="A53:B53"/>
    <mergeCell ref="P39:Q39"/>
    <mergeCell ref="N39:O39"/>
    <mergeCell ref="L39:M39"/>
    <mergeCell ref="A52:B52"/>
    <mergeCell ref="F39:G39"/>
    <mergeCell ref="D39:E39"/>
    <mergeCell ref="B39:B41"/>
    <mergeCell ref="A39:A41"/>
    <mergeCell ref="I39:J39"/>
    <mergeCell ref="A38:C38"/>
    <mergeCell ref="A4:C4"/>
    <mergeCell ref="A36:B36"/>
    <mergeCell ref="A35:B35"/>
    <mergeCell ref="A22:A24"/>
    <mergeCell ref="B5:B7"/>
    <mergeCell ref="C22:D22"/>
    <mergeCell ref="B22:B24"/>
    <mergeCell ref="A5:A7"/>
    <mergeCell ref="A19:B19"/>
    <mergeCell ref="G5:H5"/>
    <mergeCell ref="K5:L5"/>
    <mergeCell ref="L25:M25"/>
    <mergeCell ref="L26:M26"/>
    <mergeCell ref="M8:N8"/>
    <mergeCell ref="M6:N6"/>
    <mergeCell ref="M9:N9"/>
    <mergeCell ref="M10:N10"/>
    <mergeCell ref="M13:N13"/>
    <mergeCell ref="N41:O41"/>
    <mergeCell ref="N42:O42"/>
    <mergeCell ref="I5:J5"/>
    <mergeCell ref="N43:O43"/>
    <mergeCell ref="N44:O44"/>
    <mergeCell ref="N46:O46"/>
    <mergeCell ref="N53:O53"/>
    <mergeCell ref="N47:O47"/>
    <mergeCell ref="N48:O48"/>
    <mergeCell ref="N49:O49"/>
    <mergeCell ref="N50:O50"/>
    <mergeCell ref="N51:O51"/>
    <mergeCell ref="N52:O52"/>
  </mergeCells>
  <printOptions/>
  <pageMargins left="0.2362204724409449" right="0.1968503937007874" top="0.4330708661417323" bottom="0.15748031496062992" header="0.2362204724409449" footer="0.15748031496062992"/>
  <pageSetup fitToHeight="1" fitToWidth="1" orientation="landscape" paperSize="9" scale="60" r:id="rId1"/>
  <headerFooter alignWithMargins="0">
    <oddHeader>&amp;C&amp;"Times New Roman,Pogrubiona"&amp;14MIEJSKA RYWALIZACJA SPORTOWA- ROK SZKOLNY 2022/2023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jolbrys</dc:creator>
  <cp:keywords/>
  <dc:description/>
  <cp:lastModifiedBy>zbyszek</cp:lastModifiedBy>
  <cp:lastPrinted>2023-06-14T10:09:19Z</cp:lastPrinted>
  <dcterms:created xsi:type="dcterms:W3CDTF">2009-08-12T12:25:51Z</dcterms:created>
  <dcterms:modified xsi:type="dcterms:W3CDTF">2023-07-17T08:33:47Z</dcterms:modified>
  <cp:category/>
  <cp:version/>
  <cp:contentType/>
  <cp:contentStatus/>
</cp:coreProperties>
</file>