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jaglowski\Desktop\TEST COOPERA 2026\"/>
    </mc:Choice>
  </mc:AlternateContent>
  <xr:revisionPtr revIDLastSave="0" documentId="13_ncr:1_{E6E47AB6-575C-4ED1-94D8-1441C4AF65F7}" xr6:coauthVersionLast="47" xr6:coauthVersionMax="47" xr10:uidLastSave="{00000000-0000-0000-0000-000000000000}"/>
  <bookViews>
    <workbookView xWindow="-108" yWindow="-108" windowWidth="23256" windowHeight="12456" activeTab="3" xr2:uid="{31D98078-5C8E-47D0-BEC4-EDB9E44160D2}"/>
  </bookViews>
  <sheets>
    <sheet name="NORMY" sheetId="1" r:id="rId1"/>
    <sheet name="ZGŁOSZENIA" sheetId="2" r:id="rId2"/>
    <sheet name="WYNIKI" sheetId="3" r:id="rId3"/>
    <sheet name="KLASYFIKACJA SZKÓŁ" sheetId="4" r:id="rId4"/>
  </sheets>
  <definedNames>
    <definedName name="_xlnm._FilterDatabase" localSheetId="2" hidden="1">WYNIKI!$A$1:$H$1</definedName>
    <definedName name="_xlnm._FilterDatabase" localSheetId="1" hidden="1">ZGŁOSZENIA!$A$1:$F$275</definedName>
    <definedName name="Punkty">NORMY!$B$2:$B$31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7" i="3" l="1"/>
  <c r="H126" i="3" a="1"/>
  <c r="H126" i="3" s="1"/>
  <c r="E126" i="3"/>
  <c r="D126" i="3"/>
  <c r="C126" i="3"/>
  <c r="B126" i="3"/>
  <c r="H84" i="3" a="1"/>
  <c r="H84" i="3" s="1"/>
  <c r="E84" i="3"/>
  <c r="D84" i="3"/>
  <c r="C84" i="3"/>
  <c r="B84" i="3"/>
  <c r="B85" i="3"/>
  <c r="C85" i="3"/>
  <c r="D85" i="3"/>
  <c r="E85" i="3"/>
  <c r="H85" i="3" a="1"/>
  <c r="H85" i="3" s="1"/>
  <c r="H90" i="3" a="1"/>
  <c r="H90" i="3" s="1"/>
  <c r="E90" i="3"/>
  <c r="D90" i="3"/>
  <c r="C90" i="3"/>
  <c r="B90" i="3"/>
  <c r="E114" i="3"/>
  <c r="E134" i="3"/>
  <c r="E135" i="3"/>
  <c r="E152" i="3"/>
  <c r="E160" i="3"/>
  <c r="E129" i="3"/>
  <c r="E137" i="3"/>
  <c r="E95" i="3"/>
  <c r="E146" i="3"/>
  <c r="E162" i="3"/>
  <c r="D114" i="3"/>
  <c r="D134" i="3"/>
  <c r="D135" i="3"/>
  <c r="D152" i="3"/>
  <c r="D160" i="3"/>
  <c r="D129" i="3"/>
  <c r="D137" i="3"/>
  <c r="D95" i="3"/>
  <c r="D146" i="3"/>
  <c r="D162" i="3"/>
  <c r="C114" i="3"/>
  <c r="C134" i="3"/>
  <c r="C135" i="3"/>
  <c r="C152" i="3"/>
  <c r="C160" i="3"/>
  <c r="C129" i="3"/>
  <c r="C137" i="3"/>
  <c r="C95" i="3"/>
  <c r="C146" i="3"/>
  <c r="C162" i="3"/>
  <c r="B114" i="3"/>
  <c r="B134" i="3"/>
  <c r="B135" i="3"/>
  <c r="B152" i="3"/>
  <c r="B160" i="3"/>
  <c r="B129" i="3"/>
  <c r="B137" i="3"/>
  <c r="B95" i="3"/>
  <c r="B146" i="3"/>
  <c r="B162" i="3"/>
  <c r="H162" i="3" a="1"/>
  <c r="H162" i="3" s="1"/>
  <c r="H146" i="3" a="1"/>
  <c r="H146" i="3" s="1"/>
  <c r="H95" i="3" a="1"/>
  <c r="H95" i="3" s="1"/>
  <c r="H137" i="3" a="1"/>
  <c r="H137" i="3" s="1"/>
  <c r="H129" i="3" a="1"/>
  <c r="H129" i="3" s="1"/>
  <c r="H160" i="3" a="1"/>
  <c r="H160" i="3" s="1"/>
  <c r="H152" i="3" a="1"/>
  <c r="H152" i="3" s="1"/>
  <c r="H135" i="3" a="1"/>
  <c r="H135" i="3" s="1"/>
  <c r="H134" i="3" a="1"/>
  <c r="H134" i="3" s="1"/>
  <c r="H114" i="3" a="1"/>
  <c r="H114" i="3" s="1"/>
  <c r="E94" i="3"/>
  <c r="E204" i="3"/>
  <c r="E104" i="3"/>
  <c r="E148" i="3"/>
  <c r="E103" i="3"/>
  <c r="E101" i="3"/>
  <c r="E125" i="3"/>
  <c r="E117" i="3"/>
  <c r="E181" i="3"/>
  <c r="E96" i="3"/>
  <c r="E98" i="3"/>
  <c r="E109" i="3"/>
  <c r="E168" i="3"/>
  <c r="E174" i="3"/>
  <c r="E105" i="3"/>
  <c r="E200" i="3"/>
  <c r="E141" i="3"/>
  <c r="E86" i="3"/>
  <c r="D94" i="3"/>
  <c r="D204" i="3"/>
  <c r="D104" i="3"/>
  <c r="D148" i="3"/>
  <c r="D103" i="3"/>
  <c r="D101" i="3"/>
  <c r="D125" i="3"/>
  <c r="D117" i="3"/>
  <c r="D181" i="3"/>
  <c r="D96" i="3"/>
  <c r="D98" i="3"/>
  <c r="D109" i="3"/>
  <c r="D168" i="3"/>
  <c r="D174" i="3"/>
  <c r="D105" i="3"/>
  <c r="D200" i="3"/>
  <c r="D141" i="3"/>
  <c r="D86" i="3"/>
  <c r="C96" i="3"/>
  <c r="C98" i="3"/>
  <c r="C109" i="3"/>
  <c r="C168" i="3"/>
  <c r="C174" i="3"/>
  <c r="C105" i="3"/>
  <c r="C200" i="3"/>
  <c r="C141" i="3"/>
  <c r="C86" i="3"/>
  <c r="B98" i="3"/>
  <c r="B109" i="3"/>
  <c r="B168" i="3"/>
  <c r="B174" i="3"/>
  <c r="B105" i="3"/>
  <c r="B200" i="3"/>
  <c r="B141" i="3"/>
  <c r="B86" i="3"/>
  <c r="H86" i="3" a="1"/>
  <c r="H86" i="3" s="1"/>
  <c r="H141" i="3" a="1"/>
  <c r="H141" i="3" s="1"/>
  <c r="H200" i="3" a="1"/>
  <c r="H200" i="3" s="1"/>
  <c r="H105" i="3" a="1"/>
  <c r="H105" i="3" s="1"/>
  <c r="H174" i="3" a="1"/>
  <c r="H174" i="3" s="1"/>
  <c r="H168" i="3" a="1"/>
  <c r="H168" i="3" s="1"/>
  <c r="H109" i="3" a="1"/>
  <c r="H109" i="3" s="1"/>
  <c r="H98" i="3" a="1"/>
  <c r="H98" i="3" s="1"/>
  <c r="H96" i="3" a="1"/>
  <c r="H96" i="3" s="1"/>
  <c r="H181" i="3" a="1"/>
  <c r="H181" i="3" s="1"/>
  <c r="H117" i="3" a="1"/>
  <c r="H117" i="3" s="1"/>
  <c r="H125" i="3" a="1"/>
  <c r="H125" i="3" s="1"/>
  <c r="H101" i="3" a="1"/>
  <c r="H101" i="3" s="1"/>
  <c r="H103" i="3" a="1"/>
  <c r="H103" i="3" s="1"/>
  <c r="H148" i="3" a="1"/>
  <c r="H148" i="3" s="1"/>
  <c r="H104" i="3" a="1"/>
  <c r="H104" i="3" s="1"/>
  <c r="H204" i="3" a="1"/>
  <c r="H204" i="3" s="1"/>
  <c r="C94" i="3"/>
  <c r="C204" i="3"/>
  <c r="C104" i="3"/>
  <c r="C148" i="3"/>
  <c r="C103" i="3"/>
  <c r="C101" i="3"/>
  <c r="C125" i="3"/>
  <c r="C117" i="3"/>
  <c r="C181" i="3"/>
  <c r="B94" i="3"/>
  <c r="B204" i="3"/>
  <c r="B104" i="3"/>
  <c r="B148" i="3"/>
  <c r="B103" i="3"/>
  <c r="B101" i="3"/>
  <c r="B125" i="3"/>
  <c r="B117" i="3"/>
  <c r="B181" i="3"/>
  <c r="B96" i="3"/>
  <c r="H94" i="3" a="1"/>
  <c r="H94" i="3" s="1"/>
  <c r="H60" i="3" a="1"/>
  <c r="H60" i="3" s="1"/>
  <c r="H73" i="3" a="1"/>
  <c r="H73" i="3" s="1"/>
  <c r="H63" i="3" a="1"/>
  <c r="H63" i="3" s="1"/>
  <c r="H30" i="3" a="1"/>
  <c r="H30" i="3" s="1"/>
  <c r="H49" i="3" a="1"/>
  <c r="H49" i="3" s="1"/>
  <c r="H76" i="3" a="1"/>
  <c r="H76" i="3" s="1"/>
  <c r="H77" i="3" a="1"/>
  <c r="H77" i="3" s="1"/>
  <c r="H12" i="3" a="1"/>
  <c r="H12" i="3" s="1"/>
  <c r="H38" i="3" a="1"/>
  <c r="H38" i="3" s="1"/>
  <c r="H4" i="3" a="1"/>
  <c r="H4" i="3" s="1"/>
  <c r="H7" i="3" a="1"/>
  <c r="H7" i="3" s="1"/>
  <c r="H62" i="3" a="1"/>
  <c r="H62" i="3" s="1"/>
  <c r="H28" i="3" a="1"/>
  <c r="H28" i="3" s="1"/>
  <c r="H5" i="3" a="1"/>
  <c r="H5" i="3" s="1"/>
  <c r="E38" i="3"/>
  <c r="E12" i="3"/>
  <c r="E77" i="3"/>
  <c r="E76" i="3"/>
  <c r="E49" i="3"/>
  <c r="E30" i="3"/>
  <c r="E63" i="3"/>
  <c r="E73" i="3"/>
  <c r="E60" i="3"/>
  <c r="D38" i="3"/>
  <c r="D12" i="3"/>
  <c r="D77" i="3"/>
  <c r="D76" i="3"/>
  <c r="D49" i="3"/>
  <c r="D30" i="3"/>
  <c r="D63" i="3"/>
  <c r="D73" i="3"/>
  <c r="D60" i="3"/>
  <c r="C38" i="3"/>
  <c r="C12" i="3"/>
  <c r="C77" i="3"/>
  <c r="C76" i="3"/>
  <c r="C49" i="3"/>
  <c r="C30" i="3"/>
  <c r="C63" i="3"/>
  <c r="C73" i="3"/>
  <c r="C60" i="3"/>
  <c r="B38" i="3"/>
  <c r="B12" i="3"/>
  <c r="B77" i="3"/>
  <c r="B76" i="3"/>
  <c r="B49" i="3"/>
  <c r="B30" i="3"/>
  <c r="B63" i="3"/>
  <c r="B73" i="3"/>
  <c r="B60" i="3"/>
  <c r="H116" i="3" a="1"/>
  <c r="H116" i="3" s="1"/>
  <c r="H124" i="3" a="1"/>
  <c r="H124" i="3" s="1"/>
  <c r="H170" i="3" a="1"/>
  <c r="H170" i="3" s="1"/>
  <c r="H120" i="3" a="1"/>
  <c r="H120" i="3" s="1"/>
  <c r="H151" i="3" a="1"/>
  <c r="H151" i="3" s="1"/>
  <c r="H165" i="3" a="1"/>
  <c r="H165" i="3" s="1"/>
  <c r="H108" i="3" a="1"/>
  <c r="H108" i="3" s="1"/>
  <c r="H132" i="3" a="1"/>
  <c r="H132" i="3" s="1"/>
  <c r="H188" i="3" a="1"/>
  <c r="H188" i="3" s="1"/>
  <c r="H154" i="3" a="1"/>
  <c r="H154" i="3" s="1"/>
  <c r="H182" i="3" a="1"/>
  <c r="H182" i="3" s="1"/>
  <c r="H89" i="3" a="1"/>
  <c r="H89" i="3" s="1"/>
  <c r="H206" i="3" a="1"/>
  <c r="H206" i="3" s="1"/>
  <c r="H171" i="3" a="1"/>
  <c r="H171" i="3" s="1"/>
  <c r="H92" i="3" a="1"/>
  <c r="H92" i="3" s="1"/>
  <c r="H150" i="3" a="1"/>
  <c r="H150" i="3" s="1"/>
  <c r="H177" i="3" a="1"/>
  <c r="H177" i="3" s="1"/>
  <c r="H112" i="3" a="1"/>
  <c r="H112" i="3" s="1"/>
  <c r="H118" i="3" a="1"/>
  <c r="H118" i="3" s="1"/>
  <c r="H179" i="3" a="1"/>
  <c r="H179" i="3" s="1"/>
  <c r="H139" i="3" a="1"/>
  <c r="H139" i="3" s="1"/>
  <c r="H166" i="3" a="1"/>
  <c r="H166" i="3" s="1"/>
  <c r="H127" i="3" a="1"/>
  <c r="H127" i="3" s="1"/>
  <c r="B4" i="3"/>
  <c r="C4" i="3"/>
  <c r="E4" i="3"/>
  <c r="E188" i="3"/>
  <c r="E132" i="3"/>
  <c r="E108" i="3"/>
  <c r="E165" i="3"/>
  <c r="E151" i="3"/>
  <c r="E120" i="3"/>
  <c r="E170" i="3"/>
  <c r="E124" i="3"/>
  <c r="E116" i="3"/>
  <c r="E5" i="3"/>
  <c r="E28" i="3"/>
  <c r="E62" i="3"/>
  <c r="E7" i="3"/>
  <c r="D132" i="3"/>
  <c r="D108" i="3"/>
  <c r="D165" i="3"/>
  <c r="D151" i="3"/>
  <c r="D120" i="3"/>
  <c r="D170" i="3"/>
  <c r="D124" i="3"/>
  <c r="D116" i="3"/>
  <c r="D5" i="3"/>
  <c r="D28" i="3"/>
  <c r="D62" i="3"/>
  <c r="D7" i="3"/>
  <c r="D4" i="3"/>
  <c r="C132" i="3"/>
  <c r="C108" i="3"/>
  <c r="C165" i="3"/>
  <c r="C151" i="3"/>
  <c r="C120" i="3"/>
  <c r="C170" i="3"/>
  <c r="C124" i="3"/>
  <c r="C116" i="3"/>
  <c r="C5" i="3"/>
  <c r="C28" i="3"/>
  <c r="C62" i="3"/>
  <c r="C7" i="3"/>
  <c r="B132" i="3"/>
  <c r="B108" i="3"/>
  <c r="B165" i="3"/>
  <c r="B151" i="3"/>
  <c r="B120" i="3"/>
  <c r="B170" i="3"/>
  <c r="B124" i="3"/>
  <c r="B116" i="3"/>
  <c r="B5" i="3"/>
  <c r="B28" i="3"/>
  <c r="B62" i="3"/>
  <c r="B7" i="3"/>
  <c r="H34" i="3" a="1"/>
  <c r="H34" i="3" s="1"/>
  <c r="H45" i="3" a="1"/>
  <c r="H45" i="3" s="1"/>
  <c r="H2" i="3" a="1"/>
  <c r="H2" i="3" s="1"/>
  <c r="H9" i="3" a="1"/>
  <c r="H9" i="3" s="1"/>
  <c r="H35" i="3" a="1"/>
  <c r="H35" i="3" s="1"/>
  <c r="H65" i="3" a="1"/>
  <c r="H65" i="3" s="1"/>
  <c r="H39" i="3" a="1"/>
  <c r="H39" i="3" s="1"/>
  <c r="H6" i="3" a="1"/>
  <c r="H6" i="3" s="1"/>
  <c r="H27" i="3" a="1"/>
  <c r="H27" i="3" s="1"/>
  <c r="H32" i="3" a="1"/>
  <c r="H32" i="3" s="1"/>
  <c r="H56" i="3" a="1"/>
  <c r="H56" i="3" s="1"/>
  <c r="H8" i="3" a="1"/>
  <c r="H8" i="3" s="1"/>
  <c r="H55" i="3" a="1"/>
  <c r="H55" i="3" s="1"/>
  <c r="H29" i="3" a="1"/>
  <c r="H29" i="3" s="1"/>
  <c r="H43" i="3" a="1"/>
  <c r="H43" i="3" s="1"/>
  <c r="H16" i="3" a="1"/>
  <c r="H16" i="3" s="1"/>
  <c r="H66" i="3" a="1"/>
  <c r="H66" i="3" s="1"/>
  <c r="H37" i="3" a="1"/>
  <c r="H37" i="3" s="1"/>
  <c r="H68" i="3" a="1"/>
  <c r="H68" i="3" s="1"/>
  <c r="H69" i="3" a="1"/>
  <c r="H69" i="3" s="1"/>
  <c r="H36" i="3" a="1"/>
  <c r="H36" i="3" s="1"/>
  <c r="B92" i="3"/>
  <c r="B171" i="3"/>
  <c r="B206" i="3"/>
  <c r="B89" i="3"/>
  <c r="B182" i="3"/>
  <c r="B154" i="3"/>
  <c r="B188" i="3"/>
  <c r="C92" i="3"/>
  <c r="C171" i="3"/>
  <c r="C206" i="3"/>
  <c r="C89" i="3"/>
  <c r="C182" i="3"/>
  <c r="C154" i="3"/>
  <c r="C188" i="3"/>
  <c r="D92" i="3"/>
  <c r="D171" i="3"/>
  <c r="D206" i="3"/>
  <c r="D89" i="3"/>
  <c r="D182" i="3"/>
  <c r="D154" i="3"/>
  <c r="D188" i="3"/>
  <c r="E45" i="3"/>
  <c r="E34" i="3"/>
  <c r="E127" i="3"/>
  <c r="E166" i="3"/>
  <c r="E139" i="3"/>
  <c r="E179" i="3"/>
  <c r="E118" i="3"/>
  <c r="E112" i="3"/>
  <c r="E177" i="3"/>
  <c r="E150" i="3"/>
  <c r="E92" i="3"/>
  <c r="E171" i="3"/>
  <c r="E206" i="3"/>
  <c r="E89" i="3"/>
  <c r="E182" i="3"/>
  <c r="E154" i="3"/>
  <c r="D6" i="3"/>
  <c r="D39" i="3"/>
  <c r="D65" i="3"/>
  <c r="D35" i="3"/>
  <c r="D9" i="3"/>
  <c r="D2" i="3"/>
  <c r="D45" i="3"/>
  <c r="D34" i="3"/>
  <c r="D127" i="3"/>
  <c r="D166" i="3"/>
  <c r="D139" i="3"/>
  <c r="D179" i="3"/>
  <c r="D118" i="3"/>
  <c r="D112" i="3"/>
  <c r="D177" i="3"/>
  <c r="D150" i="3"/>
  <c r="C6" i="3"/>
  <c r="C39" i="3"/>
  <c r="C65" i="3"/>
  <c r="C35" i="3"/>
  <c r="C9" i="3"/>
  <c r="C2" i="3"/>
  <c r="C45" i="3"/>
  <c r="C34" i="3"/>
  <c r="C127" i="3"/>
  <c r="C166" i="3"/>
  <c r="C139" i="3"/>
  <c r="C179" i="3"/>
  <c r="C118" i="3"/>
  <c r="C112" i="3"/>
  <c r="C177" i="3"/>
  <c r="C150" i="3"/>
  <c r="B6" i="3"/>
  <c r="B39" i="3"/>
  <c r="B65" i="3"/>
  <c r="B35" i="3"/>
  <c r="B9" i="3"/>
  <c r="B2" i="3"/>
  <c r="B45" i="3"/>
  <c r="B34" i="3"/>
  <c r="B127" i="3"/>
  <c r="B166" i="3"/>
  <c r="B139" i="3"/>
  <c r="B179" i="3"/>
  <c r="B118" i="3"/>
  <c r="B112" i="3"/>
  <c r="B177" i="3"/>
  <c r="B150" i="3"/>
  <c r="H143" i="3" a="1"/>
  <c r="H143" i="3" s="1"/>
  <c r="H183" i="3" a="1"/>
  <c r="H183" i="3" s="1"/>
  <c r="H184" i="3" a="1"/>
  <c r="H184" i="3" s="1"/>
  <c r="H196" i="3" a="1"/>
  <c r="H196" i="3" s="1"/>
  <c r="H173" i="3" a="1"/>
  <c r="H173" i="3" s="1"/>
  <c r="H207" i="3" a="1"/>
  <c r="H207" i="3" s="1"/>
  <c r="H197" i="3" a="1"/>
  <c r="H197" i="3" s="1"/>
  <c r="H187" i="3" a="1"/>
  <c r="H187" i="3" s="1"/>
  <c r="H191" i="3" a="1"/>
  <c r="H191" i="3" s="1"/>
  <c r="H180" i="3" a="1"/>
  <c r="H180" i="3" s="1"/>
  <c r="H142" i="3" a="1"/>
  <c r="H142" i="3" s="1"/>
  <c r="H110" i="3" a="1"/>
  <c r="H110" i="3" s="1"/>
  <c r="H205" i="3" a="1"/>
  <c r="H205" i="3" s="1"/>
  <c r="H159" i="3" a="1"/>
  <c r="H159" i="3" s="1"/>
  <c r="H88" i="3" a="1"/>
  <c r="H88" i="3" s="1"/>
  <c r="H102" i="3" a="1"/>
  <c r="H102" i="3" s="1"/>
  <c r="H198" i="3" a="1"/>
  <c r="H198" i="3" s="1"/>
  <c r="H176" i="3" a="1"/>
  <c r="H176" i="3" s="1"/>
  <c r="H190" i="3" a="1"/>
  <c r="H190" i="3" s="1"/>
  <c r="H164" i="3" a="1"/>
  <c r="H164" i="3" s="1"/>
  <c r="H186" i="3" a="1"/>
  <c r="H186" i="3" s="1"/>
  <c r="H87" i="3" a="1"/>
  <c r="H87" i="3" s="1"/>
  <c r="H203" i="3" a="1"/>
  <c r="H203" i="3" s="1"/>
  <c r="H175" i="3" a="1"/>
  <c r="H175" i="3" s="1"/>
  <c r="E27" i="3"/>
  <c r="E6" i="3"/>
  <c r="E39" i="3"/>
  <c r="E65" i="3"/>
  <c r="E35" i="3"/>
  <c r="E9" i="3"/>
  <c r="E2" i="3"/>
  <c r="B66" i="3"/>
  <c r="B16" i="3"/>
  <c r="B43" i="3"/>
  <c r="B29" i="3"/>
  <c r="B55" i="3"/>
  <c r="B8" i="3"/>
  <c r="B56" i="3"/>
  <c r="B32" i="3"/>
  <c r="B27" i="3"/>
  <c r="C66" i="3"/>
  <c r="C16" i="3"/>
  <c r="C43" i="3"/>
  <c r="C29" i="3"/>
  <c r="C55" i="3"/>
  <c r="C8" i="3"/>
  <c r="C56" i="3"/>
  <c r="C32" i="3"/>
  <c r="C27" i="3"/>
  <c r="D66" i="3"/>
  <c r="D16" i="3"/>
  <c r="D43" i="3"/>
  <c r="D29" i="3"/>
  <c r="D55" i="3"/>
  <c r="D8" i="3"/>
  <c r="D56" i="3"/>
  <c r="D32" i="3"/>
  <c r="D27" i="3"/>
  <c r="E66" i="3"/>
  <c r="E16" i="3"/>
  <c r="E43" i="3"/>
  <c r="E29" i="3"/>
  <c r="E55" i="3"/>
  <c r="E8" i="3"/>
  <c r="E56" i="3"/>
  <c r="E32" i="3"/>
  <c r="E88" i="3"/>
  <c r="E159" i="3"/>
  <c r="E205" i="3"/>
  <c r="E110" i="3"/>
  <c r="E142" i="3"/>
  <c r="E180" i="3"/>
  <c r="E191" i="3"/>
  <c r="E187" i="3"/>
  <c r="E197" i="3"/>
  <c r="E207" i="3"/>
  <c r="E173" i="3"/>
  <c r="E196" i="3"/>
  <c r="E184" i="3"/>
  <c r="E183" i="3"/>
  <c r="E143" i="3"/>
  <c r="E36" i="3"/>
  <c r="E69" i="3"/>
  <c r="E68" i="3"/>
  <c r="E37" i="3"/>
  <c r="D88" i="3"/>
  <c r="D159" i="3"/>
  <c r="D205" i="3"/>
  <c r="D110" i="3"/>
  <c r="D142" i="3"/>
  <c r="D180" i="3"/>
  <c r="D191" i="3"/>
  <c r="D187" i="3"/>
  <c r="D197" i="3"/>
  <c r="D207" i="3"/>
  <c r="D173" i="3"/>
  <c r="D196" i="3"/>
  <c r="D184" i="3"/>
  <c r="D183" i="3"/>
  <c r="D143" i="3"/>
  <c r="D36" i="3"/>
  <c r="D69" i="3"/>
  <c r="D68" i="3"/>
  <c r="D37" i="3"/>
  <c r="C88" i="3"/>
  <c r="C159" i="3"/>
  <c r="C205" i="3"/>
  <c r="C110" i="3"/>
  <c r="C142" i="3"/>
  <c r="C180" i="3"/>
  <c r="C191" i="3"/>
  <c r="C187" i="3"/>
  <c r="C197" i="3"/>
  <c r="C207" i="3"/>
  <c r="C173" i="3"/>
  <c r="C196" i="3"/>
  <c r="C184" i="3"/>
  <c r="C183" i="3"/>
  <c r="C143" i="3"/>
  <c r="C36" i="3"/>
  <c r="C69" i="3"/>
  <c r="C68" i="3"/>
  <c r="C37" i="3"/>
  <c r="B88" i="3"/>
  <c r="B159" i="3"/>
  <c r="B205" i="3"/>
  <c r="B110" i="3"/>
  <c r="B142" i="3"/>
  <c r="B180" i="3"/>
  <c r="B191" i="3"/>
  <c r="B187" i="3"/>
  <c r="B197" i="3"/>
  <c r="B207" i="3"/>
  <c r="B173" i="3"/>
  <c r="B196" i="3"/>
  <c r="B184" i="3"/>
  <c r="B183" i="3"/>
  <c r="B143" i="3"/>
  <c r="B36" i="3"/>
  <c r="B69" i="3"/>
  <c r="B68" i="3"/>
  <c r="B37" i="3"/>
  <c r="H82" i="3" a="1"/>
  <c r="H82" i="3" s="1"/>
  <c r="H83" i="3" a="1"/>
  <c r="H83" i="3" s="1"/>
  <c r="H44" i="3" a="1"/>
  <c r="H44" i="3" s="1"/>
  <c r="H41" i="3" a="1"/>
  <c r="H41" i="3" s="1"/>
  <c r="H23" i="3" a="1"/>
  <c r="H23" i="3" s="1"/>
  <c r="H42" i="3" a="1"/>
  <c r="H42" i="3" s="1"/>
  <c r="H26" i="3" a="1"/>
  <c r="H26" i="3" s="1"/>
  <c r="H71" i="3" a="1"/>
  <c r="H71" i="3" s="1"/>
  <c r="H11" i="3" a="1"/>
  <c r="H11" i="3" s="1"/>
  <c r="H58" i="3" a="1"/>
  <c r="H58" i="3" s="1"/>
  <c r="H54" i="3" a="1"/>
  <c r="H54" i="3" s="1"/>
  <c r="H51" i="3" a="1"/>
  <c r="H51" i="3" s="1"/>
  <c r="H15" i="3" a="1"/>
  <c r="H15" i="3" s="1"/>
  <c r="H31" i="3" a="1"/>
  <c r="H31" i="3" s="1"/>
  <c r="H52" i="3" a="1"/>
  <c r="H52" i="3" s="1"/>
  <c r="H75" i="3" a="1"/>
  <c r="H75" i="3" s="1"/>
  <c r="H61" i="3" a="1"/>
  <c r="H61" i="3" s="1"/>
  <c r="H48" i="3" a="1"/>
  <c r="H48" i="3" s="1"/>
  <c r="H40" i="3" a="1"/>
  <c r="H40" i="3" s="1"/>
  <c r="H22" i="3" a="1"/>
  <c r="H22" i="3" s="1"/>
  <c r="H46" i="3" a="1"/>
  <c r="H46" i="3" s="1"/>
  <c r="H78" i="3" a="1"/>
  <c r="H78" i="3" s="1"/>
  <c r="H81" i="3" a="1"/>
  <c r="H81" i="3" s="1"/>
  <c r="H80" i="3" a="1"/>
  <c r="H80" i="3" s="1"/>
  <c r="E42" i="3"/>
  <c r="E23" i="3"/>
  <c r="E41" i="3"/>
  <c r="E44" i="3"/>
  <c r="E83" i="3"/>
  <c r="E82" i="3"/>
  <c r="E175" i="3"/>
  <c r="E203" i="3"/>
  <c r="E87" i="3"/>
  <c r="E186" i="3"/>
  <c r="E164" i="3"/>
  <c r="E190" i="3"/>
  <c r="E176" i="3"/>
  <c r="E198" i="3"/>
  <c r="E102" i="3"/>
  <c r="D42" i="3"/>
  <c r="D23" i="3"/>
  <c r="D41" i="3"/>
  <c r="D44" i="3"/>
  <c r="D83" i="3"/>
  <c r="D82" i="3"/>
  <c r="D175" i="3"/>
  <c r="D203" i="3"/>
  <c r="D87" i="3"/>
  <c r="D186" i="3"/>
  <c r="D164" i="3"/>
  <c r="D190" i="3"/>
  <c r="D176" i="3"/>
  <c r="D198" i="3"/>
  <c r="D102" i="3"/>
  <c r="C42" i="3"/>
  <c r="C23" i="3"/>
  <c r="C41" i="3"/>
  <c r="C44" i="3"/>
  <c r="C83" i="3"/>
  <c r="C82" i="3"/>
  <c r="C175" i="3"/>
  <c r="C203" i="3"/>
  <c r="C87" i="3"/>
  <c r="C186" i="3"/>
  <c r="C164" i="3"/>
  <c r="C190" i="3"/>
  <c r="C176" i="3"/>
  <c r="C198" i="3"/>
  <c r="C102" i="3"/>
  <c r="B42" i="3"/>
  <c r="B23" i="3"/>
  <c r="B41" i="3"/>
  <c r="B44" i="3"/>
  <c r="B83" i="3"/>
  <c r="B82" i="3"/>
  <c r="B175" i="3"/>
  <c r="B203" i="3"/>
  <c r="B87" i="3"/>
  <c r="B186" i="3"/>
  <c r="B164" i="3"/>
  <c r="B190" i="3"/>
  <c r="B176" i="3"/>
  <c r="B198" i="3"/>
  <c r="B102" i="3"/>
  <c r="H172" i="3" a="1"/>
  <c r="H172" i="3" s="1"/>
  <c r="H100" i="3" a="1"/>
  <c r="H100" i="3" s="1"/>
  <c r="H158" i="3" a="1"/>
  <c r="H158" i="3" s="1"/>
  <c r="H167" i="3" a="1"/>
  <c r="H167" i="3" s="1"/>
  <c r="H138" i="3" a="1"/>
  <c r="H138" i="3" s="1"/>
  <c r="H178" i="3" a="1"/>
  <c r="H178" i="3" s="1"/>
  <c r="H195" i="3" a="1"/>
  <c r="H195" i="3" s="1"/>
  <c r="H130" i="3" a="1"/>
  <c r="H130" i="3" s="1"/>
  <c r="H194" i="3" a="1"/>
  <c r="H194" i="3" s="1"/>
  <c r="H193" i="3" a="1"/>
  <c r="H193" i="3" s="1"/>
  <c r="H201" i="3" a="1"/>
  <c r="H201" i="3" s="1"/>
  <c r="H113" i="3" a="1"/>
  <c r="H113" i="3" s="1"/>
  <c r="H145" i="3" a="1"/>
  <c r="H145" i="3" s="1"/>
  <c r="H157" i="3" a="1"/>
  <c r="H157" i="3" s="1"/>
  <c r="E131" i="3"/>
  <c r="E147" i="3"/>
  <c r="E91" i="3"/>
  <c r="E157" i="3"/>
  <c r="E145" i="3"/>
  <c r="E113" i="3"/>
  <c r="E201" i="3"/>
  <c r="E193" i="3"/>
  <c r="E194" i="3"/>
  <c r="E130" i="3"/>
  <c r="E195" i="3"/>
  <c r="E178" i="3"/>
  <c r="E138" i="3"/>
  <c r="E167" i="3"/>
  <c r="E158" i="3"/>
  <c r="E100" i="3"/>
  <c r="E172" i="3"/>
  <c r="E80" i="3"/>
  <c r="E81" i="3"/>
  <c r="E78" i="3"/>
  <c r="E46" i="3"/>
  <c r="E22" i="3"/>
  <c r="E40" i="3"/>
  <c r="E48" i="3"/>
  <c r="E61" i="3"/>
  <c r="E75" i="3"/>
  <c r="E52" i="3"/>
  <c r="E31" i="3"/>
  <c r="E15" i="3"/>
  <c r="E51" i="3"/>
  <c r="E54" i="3"/>
  <c r="E58" i="3"/>
  <c r="E11" i="3"/>
  <c r="E71" i="3"/>
  <c r="E26" i="3"/>
  <c r="D157" i="3"/>
  <c r="D145" i="3"/>
  <c r="D113" i="3"/>
  <c r="D201" i="3"/>
  <c r="D193" i="3"/>
  <c r="D194" i="3"/>
  <c r="D130" i="3"/>
  <c r="D195" i="3"/>
  <c r="D178" i="3"/>
  <c r="D138" i="3"/>
  <c r="D167" i="3"/>
  <c r="D158" i="3"/>
  <c r="D100" i="3"/>
  <c r="D172" i="3"/>
  <c r="D80" i="3"/>
  <c r="D81" i="3"/>
  <c r="D78" i="3"/>
  <c r="D46" i="3"/>
  <c r="D22" i="3"/>
  <c r="D40" i="3"/>
  <c r="D48" i="3"/>
  <c r="D61" i="3"/>
  <c r="D75" i="3"/>
  <c r="D52" i="3"/>
  <c r="D31" i="3"/>
  <c r="D15" i="3"/>
  <c r="D51" i="3"/>
  <c r="D54" i="3"/>
  <c r="D58" i="3"/>
  <c r="D11" i="3"/>
  <c r="D71" i="3"/>
  <c r="D26" i="3"/>
  <c r="C145" i="3"/>
  <c r="C113" i="3"/>
  <c r="C201" i="3"/>
  <c r="C193" i="3"/>
  <c r="C194" i="3"/>
  <c r="C130" i="3"/>
  <c r="C195" i="3"/>
  <c r="C178" i="3"/>
  <c r="C138" i="3"/>
  <c r="C167" i="3"/>
  <c r="C158" i="3"/>
  <c r="C100" i="3"/>
  <c r="C172" i="3"/>
  <c r="C80" i="3"/>
  <c r="C81" i="3"/>
  <c r="C78" i="3"/>
  <c r="C46" i="3"/>
  <c r="C22" i="3"/>
  <c r="C40" i="3"/>
  <c r="C48" i="3"/>
  <c r="C61" i="3"/>
  <c r="C75" i="3"/>
  <c r="C52" i="3"/>
  <c r="C31" i="3"/>
  <c r="C15" i="3"/>
  <c r="C51" i="3"/>
  <c r="C54" i="3"/>
  <c r="C58" i="3"/>
  <c r="C11" i="3"/>
  <c r="C71" i="3"/>
  <c r="C26" i="3"/>
  <c r="B145" i="3"/>
  <c r="B113" i="3"/>
  <c r="B201" i="3"/>
  <c r="B193" i="3"/>
  <c r="B194" i="3"/>
  <c r="B130" i="3"/>
  <c r="B195" i="3"/>
  <c r="B178" i="3"/>
  <c r="B138" i="3"/>
  <c r="B167" i="3"/>
  <c r="B158" i="3"/>
  <c r="B100" i="3"/>
  <c r="B172" i="3"/>
  <c r="B80" i="3"/>
  <c r="B81" i="3"/>
  <c r="B78" i="3"/>
  <c r="B46" i="3"/>
  <c r="B22" i="3"/>
  <c r="B40" i="3"/>
  <c r="B48" i="3"/>
  <c r="B61" i="3"/>
  <c r="B75" i="3"/>
  <c r="B52" i="3"/>
  <c r="B31" i="3"/>
  <c r="B15" i="3"/>
  <c r="B51" i="3"/>
  <c r="B54" i="3"/>
  <c r="B58" i="3"/>
  <c r="B11" i="3"/>
  <c r="B71" i="3"/>
  <c r="B26" i="3"/>
  <c r="H21" i="3" a="1"/>
  <c r="H21" i="3" s="1"/>
  <c r="H14" i="3" a="1"/>
  <c r="H14" i="3" s="1"/>
  <c r="H64" i="3" a="1"/>
  <c r="H64" i="3" s="1"/>
  <c r="H50" i="3" a="1"/>
  <c r="H50" i="3" s="1"/>
  <c r="H19" i="3" a="1"/>
  <c r="H19" i="3" s="1"/>
  <c r="H72" i="3" a="1"/>
  <c r="H72" i="3" s="1"/>
  <c r="H18" i="3" a="1"/>
  <c r="H18" i="3" s="1"/>
  <c r="H70" i="3" a="1"/>
  <c r="H70" i="3" s="1"/>
  <c r="H3" i="3" a="1"/>
  <c r="H3" i="3" s="1"/>
  <c r="H13" i="3" a="1"/>
  <c r="H13" i="3" s="1"/>
  <c r="H67" i="3" a="1"/>
  <c r="H67" i="3" s="1"/>
  <c r="H74" i="3" a="1"/>
  <c r="H74" i="3" s="1"/>
  <c r="H153" i="3" a="1"/>
  <c r="H153" i="3" s="1"/>
  <c r="H136" i="3" a="1"/>
  <c r="H136" i="3" s="1"/>
  <c r="H163" i="3" a="1"/>
  <c r="H163" i="3" s="1"/>
  <c r="H156" i="3" a="1"/>
  <c r="H156" i="3" s="1"/>
  <c r="H97" i="3" a="1"/>
  <c r="H97" i="3" s="1"/>
  <c r="H121" i="3" a="1"/>
  <c r="H121" i="3" s="1"/>
  <c r="H202" i="3" a="1"/>
  <c r="H202" i="3" s="1"/>
  <c r="H169" i="3" a="1"/>
  <c r="H169" i="3" s="1"/>
  <c r="H131" i="3" a="1"/>
  <c r="H131" i="3" s="1"/>
  <c r="H147" i="3" a="1"/>
  <c r="H147" i="3" s="1"/>
  <c r="H91" i="3" a="1"/>
  <c r="H91" i="3" s="1"/>
  <c r="E59" i="3"/>
  <c r="E20" i="3"/>
  <c r="E24" i="3"/>
  <c r="E57" i="3"/>
  <c r="E53" i="3"/>
  <c r="E47" i="3"/>
  <c r="E25" i="3"/>
  <c r="E17" i="3"/>
  <c r="E21" i="3"/>
  <c r="E14" i="3"/>
  <c r="E64" i="3"/>
  <c r="E50" i="3"/>
  <c r="E19" i="3"/>
  <c r="E72" i="3"/>
  <c r="E18" i="3"/>
  <c r="E70" i="3"/>
  <c r="E3" i="3"/>
  <c r="E13" i="3"/>
  <c r="E67" i="3"/>
  <c r="E74" i="3"/>
  <c r="E153" i="3"/>
  <c r="E136" i="3"/>
  <c r="E163" i="3"/>
  <c r="E156" i="3"/>
  <c r="E97" i="3"/>
  <c r="E121" i="3"/>
  <c r="E202" i="3"/>
  <c r="E169" i="3"/>
  <c r="D59" i="3"/>
  <c r="D20" i="3"/>
  <c r="D24" i="3"/>
  <c r="D57" i="3"/>
  <c r="D53" i="3"/>
  <c r="D47" i="3"/>
  <c r="D25" i="3"/>
  <c r="D17" i="3"/>
  <c r="D21" i="3"/>
  <c r="D14" i="3"/>
  <c r="D64" i="3"/>
  <c r="D50" i="3"/>
  <c r="D19" i="3"/>
  <c r="D72" i="3"/>
  <c r="D18" i="3"/>
  <c r="D70" i="3"/>
  <c r="D3" i="3"/>
  <c r="D13" i="3"/>
  <c r="D67" i="3"/>
  <c r="D74" i="3"/>
  <c r="D153" i="3"/>
  <c r="D136" i="3"/>
  <c r="D163" i="3"/>
  <c r="D156" i="3"/>
  <c r="D97" i="3"/>
  <c r="D121" i="3"/>
  <c r="D202" i="3"/>
  <c r="D169" i="3"/>
  <c r="D131" i="3"/>
  <c r="D147" i="3"/>
  <c r="D91" i="3"/>
  <c r="C72" i="3"/>
  <c r="C18" i="3"/>
  <c r="C70" i="3"/>
  <c r="C3" i="3"/>
  <c r="C13" i="3"/>
  <c r="C67" i="3"/>
  <c r="C74" i="3"/>
  <c r="C153" i="3"/>
  <c r="C136" i="3"/>
  <c r="C163" i="3"/>
  <c r="C156" i="3"/>
  <c r="C97" i="3"/>
  <c r="C121" i="3"/>
  <c r="C202" i="3"/>
  <c r="C169" i="3"/>
  <c r="C131" i="3"/>
  <c r="C147" i="3"/>
  <c r="C91" i="3"/>
  <c r="C157" i="3"/>
  <c r="B18" i="3"/>
  <c r="B70" i="3"/>
  <c r="B3" i="3"/>
  <c r="B13" i="3"/>
  <c r="B67" i="3"/>
  <c r="B74" i="3"/>
  <c r="B153" i="3"/>
  <c r="B136" i="3"/>
  <c r="B163" i="3"/>
  <c r="B156" i="3"/>
  <c r="B97" i="3"/>
  <c r="B121" i="3"/>
  <c r="B202" i="3"/>
  <c r="B169" i="3"/>
  <c r="B131" i="3"/>
  <c r="B147" i="3"/>
  <c r="B91" i="3"/>
  <c r="B157" i="3"/>
  <c r="C59" i="3"/>
  <c r="C20" i="3"/>
  <c r="C24" i="3"/>
  <c r="C57" i="3"/>
  <c r="C53" i="3"/>
  <c r="C47" i="3"/>
  <c r="C25" i="3"/>
  <c r="C17" i="3"/>
  <c r="C21" i="3"/>
  <c r="C14" i="3"/>
  <c r="C64" i="3"/>
  <c r="C50" i="3"/>
  <c r="C19" i="3"/>
  <c r="B59" i="3"/>
  <c r="B20" i="3"/>
  <c r="B24" i="3"/>
  <c r="B57" i="3"/>
  <c r="B53" i="3"/>
  <c r="B47" i="3"/>
  <c r="B25" i="3"/>
  <c r="B17" i="3"/>
  <c r="B21" i="3"/>
  <c r="B14" i="3"/>
  <c r="B64" i="3"/>
  <c r="B50" i="3"/>
  <c r="B19" i="3"/>
  <c r="B72" i="3"/>
  <c r="I11" i="2"/>
  <c r="I10" i="2"/>
  <c r="H189" i="3" a="1"/>
  <c r="H189" i="3" s="1"/>
  <c r="H59" i="3" a="1"/>
  <c r="H59" i="3" s="1"/>
  <c r="H20" i="3" a="1"/>
  <c r="H20" i="3" s="1"/>
  <c r="H24" i="3" a="1"/>
  <c r="H24" i="3" s="1"/>
  <c r="H57" i="3" a="1"/>
  <c r="H57" i="3" s="1"/>
  <c r="H53" i="3" a="1"/>
  <c r="H53" i="3" s="1"/>
  <c r="H47" i="3" a="1"/>
  <c r="H47" i="3" s="1"/>
  <c r="H25" i="3" a="1"/>
  <c r="H25" i="3" s="1"/>
  <c r="H17" i="3" a="1"/>
  <c r="H17" i="3" s="1"/>
  <c r="E189" i="3"/>
  <c r="D189" i="3"/>
  <c r="C189" i="3"/>
  <c r="B189" i="3"/>
  <c r="H128" i="3" a="1"/>
  <c r="H128" i="3" s="1"/>
  <c r="H107" i="3" a="1"/>
  <c r="H107" i="3" s="1"/>
  <c r="H155" i="3" a="1"/>
  <c r="H155" i="3" s="1"/>
  <c r="H140" i="3" a="1"/>
  <c r="H140" i="3" s="1"/>
  <c r="H123" i="3" a="1"/>
  <c r="H123" i="3" s="1"/>
  <c r="H209" i="3" a="1"/>
  <c r="H209" i="3" s="1"/>
  <c r="H111" i="3" a="1"/>
  <c r="H111" i="3" s="1"/>
  <c r="H199" i="3" a="1"/>
  <c r="H199" i="3" s="1"/>
  <c r="H115" i="3" a="1"/>
  <c r="H115" i="3" s="1"/>
  <c r="H106" i="3" a="1"/>
  <c r="H106" i="3" s="1"/>
  <c r="H208" i="3" a="1"/>
  <c r="H208" i="3" s="1"/>
  <c r="H185" i="3" a="1"/>
  <c r="H185" i="3" s="1"/>
  <c r="H149" i="3" a="1"/>
  <c r="H149" i="3" s="1"/>
  <c r="H99" i="3" a="1"/>
  <c r="H99" i="3" s="1"/>
  <c r="H119" i="3" a="1"/>
  <c r="H119" i="3" s="1"/>
  <c r="H133" i="3" a="1"/>
  <c r="H133" i="3" s="1"/>
  <c r="H144" i="3" a="1"/>
  <c r="H144" i="3" s="1"/>
  <c r="H210" i="3" a="1"/>
  <c r="H210" i="3" s="1"/>
  <c r="H161" i="3" a="1"/>
  <c r="H161" i="3" s="1"/>
  <c r="H192" i="3" a="1"/>
  <c r="H192" i="3" s="1"/>
  <c r="H211" i="3" a="1"/>
  <c r="H211" i="3" s="1"/>
  <c r="H212" i="3" a="1"/>
  <c r="H212" i="3" s="1"/>
  <c r="H93" i="3" a="1"/>
  <c r="H93" i="3" s="1"/>
  <c r="H79" i="3" a="1"/>
  <c r="H79" i="3" s="1"/>
  <c r="H33" i="3" a="1"/>
  <c r="H33" i="3" s="1"/>
  <c r="H10" i="3" a="1"/>
  <c r="H10" i="3" s="1"/>
  <c r="E128" i="3"/>
  <c r="E107" i="3"/>
  <c r="E155" i="3"/>
  <c r="E140" i="3"/>
  <c r="E123" i="3"/>
  <c r="E209" i="3"/>
  <c r="E111" i="3"/>
  <c r="E199" i="3"/>
  <c r="E115" i="3"/>
  <c r="E208" i="3"/>
  <c r="E185" i="3"/>
  <c r="E149" i="3"/>
  <c r="E99" i="3"/>
  <c r="E119" i="3"/>
  <c r="E133" i="3"/>
  <c r="E144" i="3"/>
  <c r="E210" i="3"/>
  <c r="E161" i="3"/>
  <c r="E192" i="3"/>
  <c r="E211" i="3"/>
  <c r="E212" i="3"/>
  <c r="E93" i="3"/>
  <c r="E79" i="3"/>
  <c r="E33" i="3"/>
  <c r="E10" i="3"/>
  <c r="D128" i="3"/>
  <c r="D107" i="3"/>
  <c r="D155" i="3"/>
  <c r="D140" i="3"/>
  <c r="D123" i="3"/>
  <c r="D209" i="3"/>
  <c r="D111" i="3"/>
  <c r="D199" i="3"/>
  <c r="D115" i="3"/>
  <c r="D208" i="3"/>
  <c r="D185" i="3"/>
  <c r="D149" i="3"/>
  <c r="D99" i="3"/>
  <c r="D119" i="3"/>
  <c r="D133" i="3"/>
  <c r="D144" i="3"/>
  <c r="D210" i="3"/>
  <c r="D161" i="3"/>
  <c r="D192" i="3"/>
  <c r="D211" i="3"/>
  <c r="D212" i="3"/>
  <c r="D93" i="3"/>
  <c r="D79" i="3"/>
  <c r="D33" i="3"/>
  <c r="D10" i="3"/>
  <c r="C128" i="3"/>
  <c r="C107" i="3"/>
  <c r="C155" i="3"/>
  <c r="C140" i="3"/>
  <c r="C123" i="3"/>
  <c r="C209" i="3"/>
  <c r="C111" i="3"/>
  <c r="C199" i="3"/>
  <c r="C115" i="3"/>
  <c r="C208" i="3"/>
  <c r="C185" i="3"/>
  <c r="C149" i="3"/>
  <c r="C99" i="3"/>
  <c r="C119" i="3"/>
  <c r="C133" i="3"/>
  <c r="C144" i="3"/>
  <c r="C210" i="3"/>
  <c r="C161" i="3"/>
  <c r="C192" i="3"/>
  <c r="C211" i="3"/>
  <c r="C212" i="3"/>
  <c r="C93" i="3"/>
  <c r="C79" i="3"/>
  <c r="C33" i="3"/>
  <c r="C10" i="3"/>
  <c r="B107" i="3"/>
  <c r="B155" i="3"/>
  <c r="B140" i="3"/>
  <c r="B123" i="3"/>
  <c r="B209" i="3"/>
  <c r="B111" i="3"/>
  <c r="B199" i="3"/>
  <c r="B115" i="3"/>
  <c r="B208" i="3"/>
  <c r="B185" i="3"/>
  <c r="B149" i="3"/>
  <c r="B99" i="3"/>
  <c r="B119" i="3"/>
  <c r="B133" i="3"/>
  <c r="B144" i="3"/>
  <c r="B210" i="3"/>
  <c r="B161" i="3"/>
  <c r="B192" i="3"/>
  <c r="B211" i="3"/>
  <c r="B212" i="3"/>
  <c r="B93" i="3"/>
  <c r="B79" i="3"/>
  <c r="B33" i="3"/>
  <c r="B10" i="3"/>
  <c r="B128" i="3"/>
  <c r="D106" i="3"/>
  <c r="E106" i="3"/>
  <c r="C106" i="3"/>
  <c r="B106" i="3"/>
  <c r="B3" i="4" l="1" a="1"/>
  <c r="B3" i="4" s="1"/>
  <c r="B4" i="4" a="1"/>
  <c r="B4" i="4" s="1"/>
  <c r="B15" i="4" a="1"/>
  <c r="B15" i="4" s="1"/>
  <c r="B20" i="4" a="1"/>
  <c r="B20" i="4" s="1"/>
  <c r="B21" i="4" a="1"/>
  <c r="B21" i="4" s="1"/>
  <c r="B19" i="4" a="1"/>
  <c r="B19" i="4" s="1"/>
  <c r="B17" i="4" a="1"/>
  <c r="B17" i="4" s="1"/>
  <c r="B16" i="4" a="1"/>
  <c r="B16" i="4" s="1"/>
  <c r="B9" i="4" a="1"/>
  <c r="B9" i="4" s="1"/>
  <c r="B8" i="4" a="1"/>
  <c r="B8" i="4" s="1"/>
  <c r="B7" i="4" a="1"/>
  <c r="B7" i="4" s="1"/>
  <c r="B5" i="4" a="1"/>
  <c r="B5" i="4" s="1"/>
  <c r="C16" i="4" l="1"/>
  <c r="C18" i="4"/>
  <c r="C19" i="4"/>
  <c r="C21" i="4"/>
  <c r="C20" i="4"/>
  <c r="C15" i="4"/>
  <c r="C17" i="4"/>
  <c r="C3" i="4"/>
  <c r="C5" i="4"/>
  <c r="C6" i="4"/>
  <c r="C7" i="4"/>
  <c r="C9" i="4"/>
  <c r="C8" i="4"/>
  <c r="C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<sst xmlns="http://schemas.openxmlformats.org/spreadsheetml/2006/main" count="1149" uniqueCount="409">
  <si>
    <t>Miejsce</t>
  </si>
  <si>
    <t>Punkty</t>
  </si>
  <si>
    <t>Nr startowy</t>
  </si>
  <si>
    <t>Imię</t>
  </si>
  <si>
    <t>Nazwisko</t>
  </si>
  <si>
    <t>Rocznik</t>
  </si>
  <si>
    <t>Płeć</t>
  </si>
  <si>
    <t>Szkoła</t>
  </si>
  <si>
    <t>K</t>
  </si>
  <si>
    <t>M</t>
  </si>
  <si>
    <t>I LO</t>
  </si>
  <si>
    <t>II LO</t>
  </si>
  <si>
    <t>III LO</t>
  </si>
  <si>
    <t xml:space="preserve">Technikum nr 4 </t>
  </si>
  <si>
    <t xml:space="preserve">ZST </t>
  </si>
  <si>
    <t>ZS6</t>
  </si>
  <si>
    <t>ZSCKR</t>
  </si>
  <si>
    <t>Dystans (m)</t>
  </si>
  <si>
    <t>Miejsce w grupie</t>
  </si>
  <si>
    <t>Miejsca</t>
  </si>
  <si>
    <t>DZIEWCZĘTA</t>
  </si>
  <si>
    <t>CHŁOPCY</t>
  </si>
  <si>
    <t>Zuzanna</t>
  </si>
  <si>
    <t xml:space="preserve">Katarzyna </t>
  </si>
  <si>
    <t xml:space="preserve">Milena </t>
  </si>
  <si>
    <t xml:space="preserve">Magdalena </t>
  </si>
  <si>
    <t>Natalia</t>
  </si>
  <si>
    <t xml:space="preserve">Wiktoria </t>
  </si>
  <si>
    <t>Aleksandra</t>
  </si>
  <si>
    <t>Lena</t>
  </si>
  <si>
    <t>Weronika</t>
  </si>
  <si>
    <t>Zoi</t>
  </si>
  <si>
    <t xml:space="preserve">Daria </t>
  </si>
  <si>
    <t xml:space="preserve">Justyna </t>
  </si>
  <si>
    <t>Klementyna</t>
  </si>
  <si>
    <t xml:space="preserve">Oliwier </t>
  </si>
  <si>
    <t>Ernest</t>
  </si>
  <si>
    <t>Makar</t>
  </si>
  <si>
    <t>Szymon</t>
  </si>
  <si>
    <t xml:space="preserve">Michał </t>
  </si>
  <si>
    <t>Igor</t>
  </si>
  <si>
    <t xml:space="preserve">Jakub </t>
  </si>
  <si>
    <t>Jakub</t>
  </si>
  <si>
    <t>Wiktor</t>
  </si>
  <si>
    <t>Jan</t>
  </si>
  <si>
    <t>Michał</t>
  </si>
  <si>
    <t xml:space="preserve">Krystian </t>
  </si>
  <si>
    <t>Stanisław</t>
  </si>
  <si>
    <t>Sukany</t>
  </si>
  <si>
    <t>Symonowicz</t>
  </si>
  <si>
    <t>Poszwa</t>
  </si>
  <si>
    <t>Remiszko</t>
  </si>
  <si>
    <t>Sobolewska</t>
  </si>
  <si>
    <t>Pałuska</t>
  </si>
  <si>
    <t>Dąbrowska</t>
  </si>
  <si>
    <t>Dzienisiewicz</t>
  </si>
  <si>
    <t>Bogdan</t>
  </si>
  <si>
    <t>Miłańska- Milewska</t>
  </si>
  <si>
    <t>Radzewicz</t>
  </si>
  <si>
    <t>Bielska</t>
  </si>
  <si>
    <t>Krzyżewska</t>
  </si>
  <si>
    <t>Anuszkiewicz</t>
  </si>
  <si>
    <t>Barszczewski</t>
  </si>
  <si>
    <t>Popov</t>
  </si>
  <si>
    <t>Dębicki</t>
  </si>
  <si>
    <t>Kościński</t>
  </si>
  <si>
    <t>Sienica</t>
  </si>
  <si>
    <t>Lis</t>
  </si>
  <si>
    <t>Siemieniaka</t>
  </si>
  <si>
    <t>Mackieiwcz</t>
  </si>
  <si>
    <t>Gościcki</t>
  </si>
  <si>
    <t>Gościński</t>
  </si>
  <si>
    <t>Kalata</t>
  </si>
  <si>
    <t>Suszyński</t>
  </si>
  <si>
    <t>Mikołaj</t>
  </si>
  <si>
    <t>Urbański</t>
  </si>
  <si>
    <t>Mateusz</t>
  </si>
  <si>
    <t>Kulesza</t>
  </si>
  <si>
    <t>Lebioda</t>
  </si>
  <si>
    <t>Wiktoria</t>
  </si>
  <si>
    <t>Kramkowska</t>
  </si>
  <si>
    <t>Karol</t>
  </si>
  <si>
    <t>Aleksander</t>
  </si>
  <si>
    <t>Maja</t>
  </si>
  <si>
    <t>Balcer</t>
  </si>
  <si>
    <t>Sylwia</t>
  </si>
  <si>
    <t>Kalinowska</t>
  </si>
  <si>
    <t>Jeremi</t>
  </si>
  <si>
    <t>Adam</t>
  </si>
  <si>
    <t>Franciszek</t>
  </si>
  <si>
    <t>Kacper</t>
  </si>
  <si>
    <t>Renowicki</t>
  </si>
  <si>
    <t>Nikola</t>
  </si>
  <si>
    <t>Agata</t>
  </si>
  <si>
    <t>Barszczewska</t>
  </si>
  <si>
    <t>Olivier</t>
  </si>
  <si>
    <t>Hanna</t>
  </si>
  <si>
    <t>Gabriela</t>
  </si>
  <si>
    <t>Sandra</t>
  </si>
  <si>
    <t>Filip</t>
  </si>
  <si>
    <t>Julia</t>
  </si>
  <si>
    <t>Jasielon</t>
  </si>
  <si>
    <t>Kusek,</t>
  </si>
  <si>
    <t>Maciej</t>
  </si>
  <si>
    <t>Wilczyński</t>
  </si>
  <si>
    <t>Sówka</t>
  </si>
  <si>
    <t>Wojtukiewicz</t>
  </si>
  <si>
    <t>Woroniecki</t>
  </si>
  <si>
    <t>Kachnowski</t>
  </si>
  <si>
    <t>Hołub</t>
  </si>
  <si>
    <t>Antoniak</t>
  </si>
  <si>
    <t>Dominika</t>
  </si>
  <si>
    <t>Górska</t>
  </si>
  <si>
    <t>Jasińska</t>
  </si>
  <si>
    <t>Nejfert</t>
  </si>
  <si>
    <t>Truchan</t>
  </si>
  <si>
    <t>Magdalena</t>
  </si>
  <si>
    <t>Kraczaj</t>
  </si>
  <si>
    <t>Martyna</t>
  </si>
  <si>
    <t>Pietraszewicz</t>
  </si>
  <si>
    <t>Patrycja</t>
  </si>
  <si>
    <t>Mrozowska</t>
  </si>
  <si>
    <t>Ania</t>
  </si>
  <si>
    <t>Florczyk</t>
  </si>
  <si>
    <t>Joanna</t>
  </si>
  <si>
    <t>Ramotowska</t>
  </si>
  <si>
    <t>Kinga</t>
  </si>
  <si>
    <t>Bokuniewicz</t>
  </si>
  <si>
    <t>Aniela</t>
  </si>
  <si>
    <t>Liszewska</t>
  </si>
  <si>
    <t>Kruszka</t>
  </si>
  <si>
    <t>Kapuścińska</t>
  </si>
  <si>
    <t>Prolejko</t>
  </si>
  <si>
    <t>Radkiewicz</t>
  </si>
  <si>
    <t>Olszewska</t>
  </si>
  <si>
    <t>Szeliga</t>
  </si>
  <si>
    <t>Żukowska</t>
  </si>
  <si>
    <t>Pachucka</t>
  </si>
  <si>
    <t>Maria</t>
  </si>
  <si>
    <t>Aleksandrowicz</t>
  </si>
  <si>
    <t>Małgorzata</t>
  </si>
  <si>
    <t>Łuba</t>
  </si>
  <si>
    <t>Karolina</t>
  </si>
  <si>
    <t>Jasionowska</t>
  </si>
  <si>
    <t>Paulina</t>
  </si>
  <si>
    <t>Stankiewicz</t>
  </si>
  <si>
    <t>Oliwia</t>
  </si>
  <si>
    <t>Interewicz</t>
  </si>
  <si>
    <t>Amelia</t>
  </si>
  <si>
    <t>Banialis</t>
  </si>
  <si>
    <t>Agnieszka</t>
  </si>
  <si>
    <t>Palacz</t>
  </si>
  <si>
    <t>Butkiewicz</t>
  </si>
  <si>
    <t>Ruszewski</t>
  </si>
  <si>
    <t>Dawid</t>
  </si>
  <si>
    <t>Karłowicz</t>
  </si>
  <si>
    <t>Łepkowski</t>
  </si>
  <si>
    <t>Oliwier</t>
  </si>
  <si>
    <t>Andrulewicz</t>
  </si>
  <si>
    <t>Antonii</t>
  </si>
  <si>
    <t>Chmielewski</t>
  </si>
  <si>
    <t>Leon</t>
  </si>
  <si>
    <t>Matyjaszczyk</t>
  </si>
  <si>
    <t>Winckiewicz</t>
  </si>
  <si>
    <t>Oskar</t>
  </si>
  <si>
    <t>Karpiński</t>
  </si>
  <si>
    <t>Skupski</t>
  </si>
  <si>
    <t>Żurawlew</t>
  </si>
  <si>
    <t>Marcel</t>
  </si>
  <si>
    <t>Maziewski</t>
  </si>
  <si>
    <t>Kamil</t>
  </si>
  <si>
    <t>Kaczorek</t>
  </si>
  <si>
    <t>Radulski</t>
  </si>
  <si>
    <t>Budryn</t>
  </si>
  <si>
    <t>Hołdyński</t>
  </si>
  <si>
    <t>Żynda</t>
  </si>
  <si>
    <t>Warakomski</t>
  </si>
  <si>
    <t>Sustowski</t>
  </si>
  <si>
    <t>Piotr</t>
  </si>
  <si>
    <t>Traczkowski</t>
  </si>
  <si>
    <t>Sidor</t>
  </si>
  <si>
    <t>Maksymilian</t>
  </si>
  <si>
    <t>Kościuch</t>
  </si>
  <si>
    <t>Jasiulewicz</t>
  </si>
  <si>
    <t>Korneliusz</t>
  </si>
  <si>
    <t>Wiszniewski</t>
  </si>
  <si>
    <t>Bagiński</t>
  </si>
  <si>
    <t>Jasiński</t>
  </si>
  <si>
    <t>Bartosz</t>
  </si>
  <si>
    <t>Perkowski</t>
  </si>
  <si>
    <t>Adrian</t>
  </si>
  <si>
    <t>Majewski</t>
  </si>
  <si>
    <t>Kiersnowski</t>
  </si>
  <si>
    <t>Wilczewski</t>
  </si>
  <si>
    <t>Racis</t>
  </si>
  <si>
    <t>Jabłoński</t>
  </si>
  <si>
    <t xml:space="preserve">Agnieszka </t>
  </si>
  <si>
    <t>Chamiuk</t>
  </si>
  <si>
    <t>Zdancewicz</t>
  </si>
  <si>
    <t xml:space="preserve">Wiktor </t>
  </si>
  <si>
    <t>Cimochowski</t>
  </si>
  <si>
    <t>Olszewski</t>
  </si>
  <si>
    <t>Jodzio</t>
  </si>
  <si>
    <t>Krzysztof</t>
  </si>
  <si>
    <t>Nalbach</t>
  </si>
  <si>
    <t>Arkadiusz</t>
  </si>
  <si>
    <t>Sznurkowski</t>
  </si>
  <si>
    <t>Gabriel</t>
  </si>
  <si>
    <t>Rubin</t>
  </si>
  <si>
    <t xml:space="preserve">Kacper </t>
  </si>
  <si>
    <t>Leszczyński</t>
  </si>
  <si>
    <t xml:space="preserve">Natalka </t>
  </si>
  <si>
    <t>Maciejewska</t>
  </si>
  <si>
    <t xml:space="preserve">Nikola </t>
  </si>
  <si>
    <t>Asia</t>
  </si>
  <si>
    <t>Biosa</t>
  </si>
  <si>
    <t>Laura</t>
  </si>
  <si>
    <t>Hanc</t>
  </si>
  <si>
    <t>Vanessa</t>
  </si>
  <si>
    <t>Kościńska</t>
  </si>
  <si>
    <t xml:space="preserve">Rafał </t>
  </si>
  <si>
    <t>Balukiewicz</t>
  </si>
  <si>
    <t>Koniaszewska</t>
  </si>
  <si>
    <t>Karpowicz</t>
  </si>
  <si>
    <t>Staśkiewicz</t>
  </si>
  <si>
    <t>Grygo</t>
  </si>
  <si>
    <t xml:space="preserve">Gabriela </t>
  </si>
  <si>
    <t>Jackiewicz</t>
  </si>
  <si>
    <t>Sobuń</t>
  </si>
  <si>
    <t>Ruszewska</t>
  </si>
  <si>
    <t>Angelika</t>
  </si>
  <si>
    <t>Pietruszewska</t>
  </si>
  <si>
    <t xml:space="preserve">Aleksandra </t>
  </si>
  <si>
    <t>Wiszniewska</t>
  </si>
  <si>
    <t>Nieszczerzewicz</t>
  </si>
  <si>
    <t>Statkiewicz</t>
  </si>
  <si>
    <t>Kondracki</t>
  </si>
  <si>
    <t>Kamińska</t>
  </si>
  <si>
    <t>Murawska</t>
  </si>
  <si>
    <t xml:space="preserve">Dominik </t>
  </si>
  <si>
    <t>Pupel</t>
  </si>
  <si>
    <t>Kułakowska</t>
  </si>
  <si>
    <t>Przybyło</t>
  </si>
  <si>
    <t>Technikum nr 4</t>
  </si>
  <si>
    <t>Karasiewicz</t>
  </si>
  <si>
    <t>Lisiewicz</t>
  </si>
  <si>
    <t>Laszkowski</t>
  </si>
  <si>
    <t>Andryszczyk</t>
  </si>
  <si>
    <t>Artem</t>
  </si>
  <si>
    <t>Kulyk</t>
  </si>
  <si>
    <t>Tomasz</t>
  </si>
  <si>
    <t>Małecki</t>
  </si>
  <si>
    <t>Zdanowicz</t>
  </si>
  <si>
    <t xml:space="preserve">Adam </t>
  </si>
  <si>
    <t>Sawicki</t>
  </si>
  <si>
    <t>Mariusz</t>
  </si>
  <si>
    <t>Wojciechowski</t>
  </si>
  <si>
    <t>Żukowski</t>
  </si>
  <si>
    <t>Arakadiusz</t>
  </si>
  <si>
    <t>Mościński</t>
  </si>
  <si>
    <t>Basaraba</t>
  </si>
  <si>
    <t>Miłosz</t>
  </si>
  <si>
    <t>Chromy</t>
  </si>
  <si>
    <t xml:space="preserve">Patryk </t>
  </si>
  <si>
    <t>Zieliński</t>
  </si>
  <si>
    <t>Krystian</t>
  </si>
  <si>
    <t>Bacewicz</t>
  </si>
  <si>
    <t>Alfie</t>
  </si>
  <si>
    <t>Flowerdew</t>
  </si>
  <si>
    <t>Łukasz</t>
  </si>
  <si>
    <t>Łosowski</t>
  </si>
  <si>
    <t>Adamejt</t>
  </si>
  <si>
    <t>Mentel</t>
  </si>
  <si>
    <t>Błażej</t>
  </si>
  <si>
    <t>Kłoczko</t>
  </si>
  <si>
    <t>Kosa</t>
  </si>
  <si>
    <t>Dominik</t>
  </si>
  <si>
    <t>Ołdyński</t>
  </si>
  <si>
    <t xml:space="preserve">Natalia </t>
  </si>
  <si>
    <t>Kilon</t>
  </si>
  <si>
    <t>Milana</t>
  </si>
  <si>
    <t>Puilo</t>
  </si>
  <si>
    <t>Marta</t>
  </si>
  <si>
    <t>Taraszkiewicz</t>
  </si>
  <si>
    <t>Justyna</t>
  </si>
  <si>
    <t>Rutkowska</t>
  </si>
  <si>
    <t>Malwina</t>
  </si>
  <si>
    <t>Chilińska</t>
  </si>
  <si>
    <t>Kornelia</t>
  </si>
  <si>
    <t>Renkiewicz</t>
  </si>
  <si>
    <t>Vladyslava</t>
  </si>
  <si>
    <t>Antoniuk</t>
  </si>
  <si>
    <t>Żelazko</t>
  </si>
  <si>
    <t>Sylwisty</t>
  </si>
  <si>
    <t>Stefanowicz</t>
  </si>
  <si>
    <t>Alex</t>
  </si>
  <si>
    <t>Kramarewicz</t>
  </si>
  <si>
    <t>Paweł</t>
  </si>
  <si>
    <t>Jankowski</t>
  </si>
  <si>
    <t>Kozakow</t>
  </si>
  <si>
    <t>Budkowski</t>
  </si>
  <si>
    <t>Kalinowski</t>
  </si>
  <si>
    <t>Robert</t>
  </si>
  <si>
    <t>Szleszynik</t>
  </si>
  <si>
    <t>Zada</t>
  </si>
  <si>
    <t>Damian</t>
  </si>
  <si>
    <t>Sznurkowski-Wiszniewski</t>
  </si>
  <si>
    <t>Kaminski</t>
  </si>
  <si>
    <t>Sztukowski</t>
  </si>
  <si>
    <t>Birt</t>
  </si>
  <si>
    <t>Aleksa</t>
  </si>
  <si>
    <t>Warmuzek</t>
  </si>
  <si>
    <t>Norbert</t>
  </si>
  <si>
    <t>Leyk</t>
  </si>
  <si>
    <t>Ponek</t>
  </si>
  <si>
    <t>Denis</t>
  </si>
  <si>
    <t>Postupalenko</t>
  </si>
  <si>
    <t>Patryk</t>
  </si>
  <si>
    <t>Kowalewski</t>
  </si>
  <si>
    <t>Konrad</t>
  </si>
  <si>
    <t>Turowski</t>
  </si>
  <si>
    <t>Baczyński</t>
  </si>
  <si>
    <t>Sobolewski</t>
  </si>
  <si>
    <t>Wronowski</t>
  </si>
  <si>
    <t>Hubert</t>
  </si>
  <si>
    <t>Rudziewicz</t>
  </si>
  <si>
    <t>Baryła</t>
  </si>
  <si>
    <t>Leonard</t>
  </si>
  <si>
    <t>Kotarski</t>
  </si>
  <si>
    <t>Gałażyn</t>
  </si>
  <si>
    <t>Gupryński</t>
  </si>
  <si>
    <t>Kizyżek</t>
  </si>
  <si>
    <t>Romanowski</t>
  </si>
  <si>
    <t>Nowel</t>
  </si>
  <si>
    <t>Śliwińska</t>
  </si>
  <si>
    <t>Sebastian</t>
  </si>
  <si>
    <t>Musiałowicz</t>
  </si>
  <si>
    <t>Saweliew</t>
  </si>
  <si>
    <t>Kuba</t>
  </si>
  <si>
    <t>Kapliński</t>
  </si>
  <si>
    <t>Tymoteusz</t>
  </si>
  <si>
    <t>Szymański</t>
  </si>
  <si>
    <t>Wojciech</t>
  </si>
  <si>
    <t>Majnardi</t>
  </si>
  <si>
    <t>Czyżewski</t>
  </si>
  <si>
    <t>Dobrzyń</t>
  </si>
  <si>
    <t>Skowron</t>
  </si>
  <si>
    <t>Łukowski</t>
  </si>
  <si>
    <t>Ambrosiewicz</t>
  </si>
  <si>
    <t>Bogucki</t>
  </si>
  <si>
    <t>Sokołowski</t>
  </si>
  <si>
    <t>Zawadzki</t>
  </si>
  <si>
    <t>Golubek</t>
  </si>
  <si>
    <t>Słowikowski</t>
  </si>
  <si>
    <t>Płaczek</t>
  </si>
  <si>
    <t>Walukiewicz</t>
  </si>
  <si>
    <t>Węgrowski</t>
  </si>
  <si>
    <t>Woronko</t>
  </si>
  <si>
    <t>Korlak</t>
  </si>
  <si>
    <t>Poniatowska</t>
  </si>
  <si>
    <t>Bierdziewska</t>
  </si>
  <si>
    <t>Miśkiewicz</t>
  </si>
  <si>
    <t>Ulikowska</t>
  </si>
  <si>
    <t>Luiza</t>
  </si>
  <si>
    <t>Jadeszko</t>
  </si>
  <si>
    <t>Valeriia</t>
  </si>
  <si>
    <t>Nikolaieva</t>
  </si>
  <si>
    <t>Yelyzaveta</t>
  </si>
  <si>
    <t>Aloshyna</t>
  </si>
  <si>
    <t>Klaudia</t>
  </si>
  <si>
    <t>Jaczyńska</t>
  </si>
  <si>
    <t xml:space="preserve">Maja </t>
  </si>
  <si>
    <t>Wróblewska</t>
  </si>
  <si>
    <t>Ćwikowska</t>
  </si>
  <si>
    <t>Więcko</t>
  </si>
  <si>
    <t>Kryszek</t>
  </si>
  <si>
    <t>Fursa</t>
  </si>
  <si>
    <t>Ostrowski</t>
  </si>
  <si>
    <t>Natan</t>
  </si>
  <si>
    <t>Żerański</t>
  </si>
  <si>
    <t xml:space="preserve">Grzegorz </t>
  </si>
  <si>
    <t>Słuchocki</t>
  </si>
  <si>
    <t>Grygoruk</t>
  </si>
  <si>
    <t>Liczba kobiet:</t>
  </si>
  <si>
    <t>Liczba mężczyzn:</t>
  </si>
  <si>
    <t>Sikorska</t>
  </si>
  <si>
    <t>Sienkiewicz</t>
  </si>
  <si>
    <t>Szlaużys</t>
  </si>
  <si>
    <t>Benjamin</t>
  </si>
  <si>
    <t>Bocaj</t>
  </si>
  <si>
    <t>Jurczyk</t>
  </si>
  <si>
    <t>Marcin</t>
  </si>
  <si>
    <t>Niedźwiedzki</t>
  </si>
  <si>
    <t>Brzozowski</t>
  </si>
  <si>
    <t>Fałtynowicz</t>
  </si>
  <si>
    <t>Marcińczyk</t>
  </si>
  <si>
    <t>Parzych</t>
  </si>
  <si>
    <t>Zalewska</t>
  </si>
  <si>
    <t>Oszkinis</t>
  </si>
  <si>
    <t>Julita</t>
  </si>
  <si>
    <t>Wasilewska</t>
  </si>
  <si>
    <t>Przemysław</t>
  </si>
  <si>
    <t>Brodowski</t>
  </si>
  <si>
    <t>Cezary</t>
  </si>
  <si>
    <t>Orłowski</t>
  </si>
  <si>
    <t>Anna</t>
  </si>
  <si>
    <t>Kokoszka</t>
  </si>
  <si>
    <t>Pawlik</t>
  </si>
  <si>
    <t>Eryk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</si>
</sst>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rgb="FF212529"/>
      <name val="Montserrat"/>
      <charset val="238"/>
    </font>
    <font>
      <sz val="8"/>
      <color rgb="FF14181F"/>
      <name val="Courier New"/>
      <family val="3"/>
      <charset val="238"/>
    </font>
    <font>
      <sz val="11"/>
      <color rgb="FFFF3333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/>
    <xf numFmtId="0" fontId="2" fillId="3" borderId="1" xfId="0" applyFont="1" applyFill="1" applyBorder="1"/>
    <xf numFmtId="0" fontId="2" fillId="2" borderId="2" xfId="0" applyFont="1" applyFill="1" applyBorder="1"/>
    <xf numFmtId="0" fontId="3" fillId="0" borderId="0" xfId="0" applyFont="1"/>
    <xf numFmtId="0" fontId="1" fillId="4" borderId="0" xfId="0" applyFont="1" applyFill="1"/>
    <xf numFmtId="0" fontId="1" fillId="5" borderId="0" xfId="0" applyFont="1" applyFill="1"/>
    <xf numFmtId="0" fontId="1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0" fillId="7" borderId="3" xfId="0" applyFill="1" applyBorder="1"/>
    <xf numFmtId="0" fontId="0" fillId="7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</cellXfs>
  <cellStyles count="1"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BE485-0449-407C-9015-D70ACD987E37}">
  <dimension ref="A1:B31"/>
  <sheetViews>
    <sheetView workbookViewId="0">
      <selection activeCell="E9" sqref="E9"/>
    </sheetView>
  </sheetViews>
  <sheetFormatPr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40</v>
      </c>
    </row>
    <row r="3" spans="1:2" x14ac:dyDescent="0.3">
      <c r="A3">
        <v>2</v>
      </c>
      <c r="B3">
        <v>35</v>
      </c>
    </row>
    <row r="4" spans="1:2" x14ac:dyDescent="0.3">
      <c r="A4">
        <v>3</v>
      </c>
      <c r="B4">
        <v>32</v>
      </c>
    </row>
    <row r="5" spans="1:2" x14ac:dyDescent="0.3">
      <c r="A5">
        <v>4</v>
      </c>
      <c r="B5">
        <v>30</v>
      </c>
    </row>
    <row r="6" spans="1:2" x14ac:dyDescent="0.3">
      <c r="A6">
        <v>5</v>
      </c>
      <c r="B6">
        <v>28</v>
      </c>
    </row>
    <row r="7" spans="1:2" x14ac:dyDescent="0.3">
      <c r="A7">
        <v>6</v>
      </c>
      <c r="B7">
        <v>26</v>
      </c>
    </row>
    <row r="8" spans="1:2" x14ac:dyDescent="0.3">
      <c r="A8">
        <v>7</v>
      </c>
      <c r="B8">
        <v>24</v>
      </c>
    </row>
    <row r="9" spans="1:2" x14ac:dyDescent="0.3">
      <c r="A9">
        <v>8</v>
      </c>
      <c r="B9">
        <v>23</v>
      </c>
    </row>
    <row r="10" spans="1:2" x14ac:dyDescent="0.3">
      <c r="A10">
        <v>9</v>
      </c>
      <c r="B10">
        <v>22</v>
      </c>
    </row>
    <row r="11" spans="1:2" x14ac:dyDescent="0.3">
      <c r="A11">
        <v>10</v>
      </c>
      <c r="B11">
        <v>21</v>
      </c>
    </row>
    <row r="12" spans="1:2" x14ac:dyDescent="0.3">
      <c r="A12">
        <v>11</v>
      </c>
      <c r="B12">
        <v>20</v>
      </c>
    </row>
    <row r="13" spans="1:2" x14ac:dyDescent="0.3">
      <c r="A13">
        <v>12</v>
      </c>
      <c r="B13">
        <v>19</v>
      </c>
    </row>
    <row r="14" spans="1:2" x14ac:dyDescent="0.3">
      <c r="A14">
        <v>13</v>
      </c>
      <c r="B14">
        <v>18</v>
      </c>
    </row>
    <row r="15" spans="1:2" x14ac:dyDescent="0.3">
      <c r="A15">
        <v>14</v>
      </c>
      <c r="B15">
        <v>17</v>
      </c>
    </row>
    <row r="16" spans="1:2" x14ac:dyDescent="0.3">
      <c r="A16">
        <v>15</v>
      </c>
      <c r="B16">
        <v>16</v>
      </c>
    </row>
    <row r="17" spans="1:2" x14ac:dyDescent="0.3">
      <c r="A17">
        <v>16</v>
      </c>
      <c r="B17">
        <v>15</v>
      </c>
    </row>
    <row r="18" spans="1:2" x14ac:dyDescent="0.3">
      <c r="A18">
        <v>17</v>
      </c>
      <c r="B18">
        <v>14</v>
      </c>
    </row>
    <row r="19" spans="1:2" x14ac:dyDescent="0.3">
      <c r="A19">
        <v>18</v>
      </c>
      <c r="B19">
        <v>13</v>
      </c>
    </row>
    <row r="20" spans="1:2" x14ac:dyDescent="0.3">
      <c r="A20">
        <v>19</v>
      </c>
      <c r="B20">
        <v>12</v>
      </c>
    </row>
    <row r="21" spans="1:2" x14ac:dyDescent="0.3">
      <c r="A21">
        <v>20</v>
      </c>
      <c r="B21">
        <v>11</v>
      </c>
    </row>
    <row r="22" spans="1:2" x14ac:dyDescent="0.3">
      <c r="A22">
        <v>21</v>
      </c>
      <c r="B22">
        <v>10</v>
      </c>
    </row>
    <row r="23" spans="1:2" x14ac:dyDescent="0.3">
      <c r="A23">
        <v>22</v>
      </c>
      <c r="B23">
        <v>9</v>
      </c>
    </row>
    <row r="24" spans="1:2" x14ac:dyDescent="0.3">
      <c r="A24">
        <v>23</v>
      </c>
      <c r="B24">
        <v>8</v>
      </c>
    </row>
    <row r="25" spans="1:2" x14ac:dyDescent="0.3">
      <c r="A25">
        <v>24</v>
      </c>
      <c r="B25">
        <v>7</v>
      </c>
    </row>
    <row r="26" spans="1:2" x14ac:dyDescent="0.3">
      <c r="A26">
        <v>25</v>
      </c>
      <c r="B26">
        <v>6</v>
      </c>
    </row>
    <row r="27" spans="1:2" x14ac:dyDescent="0.3">
      <c r="A27">
        <v>26</v>
      </c>
      <c r="B27">
        <v>5</v>
      </c>
    </row>
    <row r="28" spans="1:2" x14ac:dyDescent="0.3">
      <c r="A28">
        <v>27</v>
      </c>
      <c r="B28">
        <v>4</v>
      </c>
    </row>
    <row r="29" spans="1:2" x14ac:dyDescent="0.3">
      <c r="A29">
        <v>28</v>
      </c>
      <c r="B29">
        <v>3</v>
      </c>
    </row>
    <row r="30" spans="1:2" x14ac:dyDescent="0.3">
      <c r="A30">
        <v>29</v>
      </c>
      <c r="B30">
        <v>2</v>
      </c>
    </row>
    <row r="31" spans="1:2" x14ac:dyDescent="0.3">
      <c r="A31">
        <v>30</v>
      </c>
      <c r="B3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C233A-0454-415E-9642-128F9E3B6866}">
  <dimension ref="A1:I282"/>
  <sheetViews>
    <sheetView workbookViewId="0">
      <pane ySplit="1" topLeftCell="A213" activePane="bottomLeft" state="frozen"/>
      <selection pane="bottomLeft" activeCell="H187" sqref="H187"/>
    </sheetView>
  </sheetViews>
  <sheetFormatPr defaultRowHeight="25.05" customHeight="1" x14ac:dyDescent="0.3"/>
  <cols>
    <col min="1" max="1" width="10.77734375" style="8" customWidth="1"/>
    <col min="2" max="2" width="12.33203125" style="8" customWidth="1"/>
    <col min="3" max="3" width="16.5546875" style="8" customWidth="1"/>
    <col min="4" max="5" width="8.88671875" style="8"/>
    <col min="6" max="6" width="15.5546875" style="8" customWidth="1"/>
    <col min="8" max="8" width="13.77734375" customWidth="1"/>
    <col min="9" max="9" width="21.77734375" customWidth="1"/>
  </cols>
  <sheetData>
    <row r="1" spans="1:9" ht="25.05" customHeight="1" x14ac:dyDescent="0.3">
      <c r="A1" s="7" t="s">
        <v>2</v>
      </c>
      <c r="B1" s="7" t="s">
        <v>3</v>
      </c>
      <c r="C1" s="7" t="s">
        <v>4</v>
      </c>
      <c r="D1" s="7" t="s">
        <v>5</v>
      </c>
      <c r="E1" s="7" t="s">
        <v>6</v>
      </c>
      <c r="F1" s="7" t="s">
        <v>7</v>
      </c>
    </row>
    <row r="2" spans="1:9" ht="25.05" customHeight="1" x14ac:dyDescent="0.3">
      <c r="A2" s="17">
        <v>463</v>
      </c>
      <c r="B2" s="12" t="s">
        <v>26</v>
      </c>
      <c r="C2" s="11" t="s">
        <v>310</v>
      </c>
      <c r="D2" s="12">
        <v>2010</v>
      </c>
      <c r="E2" s="11" t="s">
        <v>8</v>
      </c>
      <c r="F2" s="11" t="s">
        <v>14</v>
      </c>
      <c r="H2" t="s">
        <v>8</v>
      </c>
      <c r="I2" s="1" t="s">
        <v>10</v>
      </c>
    </row>
    <row r="3" spans="1:9" ht="25.05" customHeight="1" x14ac:dyDescent="0.3">
      <c r="A3" s="17">
        <v>296</v>
      </c>
      <c r="B3" s="12" t="s">
        <v>138</v>
      </c>
      <c r="C3" s="12" t="s">
        <v>139</v>
      </c>
      <c r="D3" s="12">
        <v>2009</v>
      </c>
      <c r="E3" s="11" t="s">
        <v>8</v>
      </c>
      <c r="F3" s="11" t="s">
        <v>12</v>
      </c>
      <c r="H3" t="s">
        <v>9</v>
      </c>
      <c r="I3" s="2" t="s">
        <v>11</v>
      </c>
    </row>
    <row r="4" spans="1:9" ht="25.05" customHeight="1" x14ac:dyDescent="0.3">
      <c r="A4" s="17">
        <v>204</v>
      </c>
      <c r="B4" s="12" t="s">
        <v>367</v>
      </c>
      <c r="C4" s="12" t="s">
        <v>368</v>
      </c>
      <c r="D4" s="12">
        <v>2011</v>
      </c>
      <c r="E4" s="11" t="s">
        <v>8</v>
      </c>
      <c r="F4" s="11" t="s">
        <v>243</v>
      </c>
      <c r="I4" s="1" t="s">
        <v>12</v>
      </c>
    </row>
    <row r="5" spans="1:9" ht="25.05" customHeight="1" x14ac:dyDescent="0.3">
      <c r="A5" s="17">
        <v>295</v>
      </c>
      <c r="B5" s="12" t="s">
        <v>26</v>
      </c>
      <c r="C5" s="12" t="s">
        <v>110</v>
      </c>
      <c r="D5" s="12">
        <v>2010</v>
      </c>
      <c r="E5" s="11" t="s">
        <v>8</v>
      </c>
      <c r="F5" s="11" t="s">
        <v>12</v>
      </c>
      <c r="I5" s="2" t="s">
        <v>13</v>
      </c>
    </row>
    <row r="6" spans="1:9" ht="25.05" customHeight="1" x14ac:dyDescent="0.3">
      <c r="A6" s="17">
        <v>216</v>
      </c>
      <c r="B6" s="12" t="s">
        <v>290</v>
      </c>
      <c r="C6" s="12" t="s">
        <v>291</v>
      </c>
      <c r="D6" s="12">
        <v>2009</v>
      </c>
      <c r="E6" s="11" t="s">
        <v>8</v>
      </c>
      <c r="F6" s="11" t="s">
        <v>15</v>
      </c>
      <c r="I6" s="1" t="s">
        <v>14</v>
      </c>
    </row>
    <row r="7" spans="1:9" ht="25.05" customHeight="1" x14ac:dyDescent="0.3">
      <c r="A7" s="17">
        <v>127</v>
      </c>
      <c r="B7" s="12" t="s">
        <v>34</v>
      </c>
      <c r="C7" s="12" t="s">
        <v>61</v>
      </c>
      <c r="D7" s="12">
        <v>2010</v>
      </c>
      <c r="E7" s="11" t="s">
        <v>8</v>
      </c>
      <c r="F7" s="11" t="s">
        <v>10</v>
      </c>
      <c r="I7" s="2" t="s">
        <v>15</v>
      </c>
    </row>
    <row r="8" spans="1:9" ht="25.05" customHeight="1" x14ac:dyDescent="0.3">
      <c r="A8" s="17">
        <v>286</v>
      </c>
      <c r="B8" s="11" t="s">
        <v>83</v>
      </c>
      <c r="C8" s="11" t="s">
        <v>84</v>
      </c>
      <c r="D8" s="11"/>
      <c r="E8" s="11" t="s">
        <v>8</v>
      </c>
      <c r="F8" s="11" t="s">
        <v>11</v>
      </c>
      <c r="I8" s="3" t="s">
        <v>16</v>
      </c>
    </row>
    <row r="9" spans="1:9" ht="25.05" customHeight="1" x14ac:dyDescent="0.3">
      <c r="A9" s="17">
        <v>294</v>
      </c>
      <c r="B9" s="12" t="s">
        <v>26</v>
      </c>
      <c r="C9" s="12" t="s">
        <v>84</v>
      </c>
      <c r="D9" s="12">
        <v>2009</v>
      </c>
      <c r="E9" s="11" t="s">
        <v>8</v>
      </c>
      <c r="F9" s="11" t="s">
        <v>12</v>
      </c>
    </row>
    <row r="10" spans="1:9" ht="25.05" customHeight="1" x14ac:dyDescent="0.3">
      <c r="A10" s="17">
        <v>292</v>
      </c>
      <c r="B10" s="12" t="s">
        <v>148</v>
      </c>
      <c r="C10" s="12" t="s">
        <v>149</v>
      </c>
      <c r="D10" s="12">
        <v>2007</v>
      </c>
      <c r="E10" s="11" t="s">
        <v>8</v>
      </c>
      <c r="F10" s="11" t="s">
        <v>12</v>
      </c>
      <c r="H10" s="15" t="s">
        <v>383</v>
      </c>
      <c r="I10" s="15">
        <f>COUNTIF(E:E,"K")</f>
        <v>102</v>
      </c>
    </row>
    <row r="11" spans="1:9" ht="25.05" customHeight="1" x14ac:dyDescent="0.3">
      <c r="A11" s="17">
        <v>283</v>
      </c>
      <c r="B11" s="11" t="s">
        <v>93</v>
      </c>
      <c r="C11" s="11" t="s">
        <v>94</v>
      </c>
      <c r="D11" s="11"/>
      <c r="E11" s="11" t="s">
        <v>8</v>
      </c>
      <c r="F11" s="11" t="s">
        <v>11</v>
      </c>
      <c r="H11" s="16" t="s">
        <v>384</v>
      </c>
      <c r="I11" s="15">
        <f>COUNTIF(E:E,"M")</f>
        <v>172</v>
      </c>
    </row>
    <row r="12" spans="1:9" ht="25.05" customHeight="1" x14ac:dyDescent="0.3">
      <c r="A12" s="17">
        <v>125</v>
      </c>
      <c r="B12" s="12" t="s">
        <v>27</v>
      </c>
      <c r="C12" s="12" t="s">
        <v>59</v>
      </c>
      <c r="D12" s="12">
        <v>2010</v>
      </c>
      <c r="E12" s="11" t="s">
        <v>8</v>
      </c>
      <c r="F12" s="11" t="s">
        <v>10</v>
      </c>
    </row>
    <row r="13" spans="1:9" ht="25.05" customHeight="1" x14ac:dyDescent="0.3">
      <c r="A13" s="17">
        <v>287</v>
      </c>
      <c r="B13" s="11" t="s">
        <v>97</v>
      </c>
      <c r="C13" s="11" t="s">
        <v>360</v>
      </c>
      <c r="D13" s="11"/>
      <c r="E13" s="11" t="s">
        <v>8</v>
      </c>
      <c r="F13" s="11" t="s">
        <v>11</v>
      </c>
    </row>
    <row r="14" spans="1:9" ht="25.05" customHeight="1" x14ac:dyDescent="0.3">
      <c r="A14" s="17">
        <v>152</v>
      </c>
      <c r="B14" s="13" t="s">
        <v>214</v>
      </c>
      <c r="C14" s="13" t="s">
        <v>215</v>
      </c>
      <c r="D14" s="12">
        <v>2008</v>
      </c>
      <c r="E14" s="11" t="s">
        <v>8</v>
      </c>
      <c r="F14" s="11" t="s">
        <v>16</v>
      </c>
    </row>
    <row r="15" spans="1:9" ht="25.05" customHeight="1" x14ac:dyDescent="0.3">
      <c r="A15" s="17">
        <v>462</v>
      </c>
      <c r="B15" s="12" t="s">
        <v>148</v>
      </c>
      <c r="C15" s="11" t="s">
        <v>309</v>
      </c>
      <c r="D15" s="12">
        <v>2010</v>
      </c>
      <c r="E15" s="11" t="s">
        <v>8</v>
      </c>
      <c r="F15" s="11" t="s">
        <v>14</v>
      </c>
    </row>
    <row r="16" spans="1:9" ht="25.05" customHeight="1" x14ac:dyDescent="0.3">
      <c r="A16" s="17">
        <v>185</v>
      </c>
      <c r="B16" s="12" t="s">
        <v>30</v>
      </c>
      <c r="C16" s="12" t="s">
        <v>56</v>
      </c>
      <c r="D16" s="12">
        <v>2010</v>
      </c>
      <c r="E16" s="11" t="s">
        <v>8</v>
      </c>
      <c r="F16" s="11" t="s">
        <v>10</v>
      </c>
    </row>
    <row r="17" spans="1:6" ht="25.05" customHeight="1" x14ac:dyDescent="0.3">
      <c r="A17" s="17">
        <v>281</v>
      </c>
      <c r="B17" s="12" t="s">
        <v>126</v>
      </c>
      <c r="C17" s="12" t="s">
        <v>127</v>
      </c>
      <c r="D17" s="12">
        <v>2009</v>
      </c>
      <c r="E17" s="11" t="s">
        <v>8</v>
      </c>
      <c r="F17" s="11" t="s">
        <v>12</v>
      </c>
    </row>
    <row r="18" spans="1:6" ht="25.05" customHeight="1" x14ac:dyDescent="0.3">
      <c r="A18" s="17">
        <v>288</v>
      </c>
      <c r="B18" s="11" t="s">
        <v>196</v>
      </c>
      <c r="C18" s="12" t="s">
        <v>197</v>
      </c>
      <c r="D18" s="11"/>
      <c r="E18" s="11" t="s">
        <v>8</v>
      </c>
      <c r="F18" s="11" t="s">
        <v>11</v>
      </c>
    </row>
    <row r="19" spans="1:6" ht="25.05" customHeight="1" x14ac:dyDescent="0.3">
      <c r="A19" s="17">
        <v>215</v>
      </c>
      <c r="B19" s="12" t="s">
        <v>286</v>
      </c>
      <c r="C19" s="12" t="s">
        <v>287</v>
      </c>
      <c r="D19" s="12">
        <v>2009</v>
      </c>
      <c r="E19" s="11" t="s">
        <v>8</v>
      </c>
      <c r="F19" s="11" t="s">
        <v>15</v>
      </c>
    </row>
    <row r="20" spans="1:6" ht="25.05" customHeight="1" x14ac:dyDescent="0.3">
      <c r="A20" s="17">
        <v>205</v>
      </c>
      <c r="B20" s="12" t="s">
        <v>92</v>
      </c>
      <c r="C20" s="12" t="s">
        <v>373</v>
      </c>
      <c r="D20" s="12">
        <v>2011</v>
      </c>
      <c r="E20" s="11" t="s">
        <v>8</v>
      </c>
      <c r="F20" s="11" t="s">
        <v>243</v>
      </c>
    </row>
    <row r="21" spans="1:6" ht="25.05" customHeight="1" x14ac:dyDescent="0.3">
      <c r="A21" s="17">
        <v>128</v>
      </c>
      <c r="B21" s="12" t="s">
        <v>28</v>
      </c>
      <c r="C21" s="12" t="s">
        <v>54</v>
      </c>
      <c r="D21" s="12">
        <v>2010</v>
      </c>
      <c r="E21" s="11" t="s">
        <v>8</v>
      </c>
      <c r="F21" s="11" t="s">
        <v>10</v>
      </c>
    </row>
    <row r="22" spans="1:6" ht="25.05" customHeight="1" x14ac:dyDescent="0.3">
      <c r="A22" s="17">
        <v>184</v>
      </c>
      <c r="B22" s="12" t="s">
        <v>29</v>
      </c>
      <c r="C22" s="12" t="s">
        <v>55</v>
      </c>
      <c r="D22" s="12">
        <v>2010</v>
      </c>
      <c r="E22" s="11" t="s">
        <v>8</v>
      </c>
      <c r="F22" s="11" t="s">
        <v>10</v>
      </c>
    </row>
    <row r="23" spans="1:6" ht="25.05" customHeight="1" x14ac:dyDescent="0.3">
      <c r="A23" s="17">
        <v>49</v>
      </c>
      <c r="B23" s="12" t="s">
        <v>100</v>
      </c>
      <c r="C23" s="12" t="s">
        <v>394</v>
      </c>
      <c r="D23" s="9">
        <v>2009</v>
      </c>
      <c r="E23" s="11" t="s">
        <v>8</v>
      </c>
      <c r="F23" s="11" t="s">
        <v>12</v>
      </c>
    </row>
    <row r="24" spans="1:6" ht="25.05" customHeight="1" x14ac:dyDescent="0.3">
      <c r="A24" s="17">
        <v>254</v>
      </c>
      <c r="B24" s="12" t="s">
        <v>122</v>
      </c>
      <c r="C24" s="12" t="s">
        <v>123</v>
      </c>
      <c r="D24" s="9">
        <v>2010</v>
      </c>
      <c r="E24" s="11" t="s">
        <v>8</v>
      </c>
      <c r="F24" s="11" t="s">
        <v>12</v>
      </c>
    </row>
    <row r="25" spans="1:6" ht="25.05" customHeight="1" x14ac:dyDescent="0.3">
      <c r="A25" s="17">
        <v>206</v>
      </c>
      <c r="B25" s="12" t="s">
        <v>138</v>
      </c>
      <c r="C25" s="12" t="s">
        <v>376</v>
      </c>
      <c r="D25" s="12">
        <v>2010</v>
      </c>
      <c r="E25" s="11" t="s">
        <v>8</v>
      </c>
      <c r="F25" s="11" t="s">
        <v>243</v>
      </c>
    </row>
    <row r="26" spans="1:6" ht="25.05" customHeight="1" x14ac:dyDescent="0.3">
      <c r="A26" s="17">
        <v>293</v>
      </c>
      <c r="B26" s="12" t="s">
        <v>111</v>
      </c>
      <c r="C26" s="12" t="s">
        <v>112</v>
      </c>
      <c r="D26" s="12">
        <v>2010</v>
      </c>
      <c r="E26" s="11" t="s">
        <v>8</v>
      </c>
      <c r="F26" s="11" t="s">
        <v>12</v>
      </c>
    </row>
    <row r="27" spans="1:6" ht="25.05" customHeight="1" x14ac:dyDescent="0.3">
      <c r="A27" s="17">
        <v>156</v>
      </c>
      <c r="B27" s="13" t="s">
        <v>83</v>
      </c>
      <c r="C27" s="13" t="s">
        <v>225</v>
      </c>
      <c r="D27" s="12"/>
      <c r="E27" s="11" t="s">
        <v>8</v>
      </c>
      <c r="F27" s="11" t="s">
        <v>16</v>
      </c>
    </row>
    <row r="28" spans="1:6" ht="25.05" customHeight="1" x14ac:dyDescent="0.3">
      <c r="A28" s="17">
        <v>157</v>
      </c>
      <c r="B28" s="13" t="s">
        <v>216</v>
      </c>
      <c r="C28" s="13" t="s">
        <v>217</v>
      </c>
      <c r="D28" s="12">
        <v>2010</v>
      </c>
      <c r="E28" s="11" t="s">
        <v>8</v>
      </c>
      <c r="F28" s="11" t="s">
        <v>16</v>
      </c>
    </row>
    <row r="29" spans="1:6" ht="25.05" customHeight="1" x14ac:dyDescent="0.3">
      <c r="A29" s="17">
        <v>30</v>
      </c>
      <c r="B29" s="12" t="s">
        <v>146</v>
      </c>
      <c r="C29" s="12" t="s">
        <v>147</v>
      </c>
      <c r="D29" s="12">
        <v>2008</v>
      </c>
      <c r="E29" s="11" t="s">
        <v>8</v>
      </c>
      <c r="F29" s="11" t="s">
        <v>12</v>
      </c>
    </row>
    <row r="30" spans="1:6" ht="25.05" customHeight="1" x14ac:dyDescent="0.3">
      <c r="A30" s="17">
        <v>137</v>
      </c>
      <c r="B30" s="12" t="s">
        <v>226</v>
      </c>
      <c r="C30" s="12" t="s">
        <v>227</v>
      </c>
      <c r="D30" s="12">
        <v>2007</v>
      </c>
      <c r="E30" s="11" t="s">
        <v>8</v>
      </c>
      <c r="F30" s="11" t="s">
        <v>13</v>
      </c>
    </row>
    <row r="31" spans="1:6" ht="25.05" customHeight="1" x14ac:dyDescent="0.3">
      <c r="A31" s="17">
        <v>207</v>
      </c>
      <c r="B31" s="12" t="s">
        <v>369</v>
      </c>
      <c r="C31" s="12" t="s">
        <v>370</v>
      </c>
      <c r="D31" s="12">
        <v>2009</v>
      </c>
      <c r="E31" s="11" t="s">
        <v>8</v>
      </c>
      <c r="F31" s="11" t="s">
        <v>243</v>
      </c>
    </row>
    <row r="32" spans="1:6" ht="25.05" customHeight="1" x14ac:dyDescent="0.3">
      <c r="A32" s="17">
        <v>291</v>
      </c>
      <c r="B32" s="11" t="s">
        <v>100</v>
      </c>
      <c r="C32" s="11" t="s">
        <v>101</v>
      </c>
      <c r="D32" s="11"/>
      <c r="E32" s="11" t="s">
        <v>8</v>
      </c>
      <c r="F32" s="11" t="s">
        <v>11</v>
      </c>
    </row>
    <row r="33" spans="1:6" ht="25.05" customHeight="1" x14ac:dyDescent="0.3">
      <c r="A33" s="17">
        <v>31</v>
      </c>
      <c r="B33" s="12" t="s">
        <v>83</v>
      </c>
      <c r="C33" s="12" t="s">
        <v>113</v>
      </c>
      <c r="D33" s="12">
        <v>2010</v>
      </c>
      <c r="E33" s="11" t="s">
        <v>8</v>
      </c>
      <c r="F33" s="11" t="s">
        <v>12</v>
      </c>
    </row>
    <row r="34" spans="1:6" ht="25.05" customHeight="1" x14ac:dyDescent="0.3">
      <c r="A34" s="17">
        <v>32</v>
      </c>
      <c r="B34" s="12" t="s">
        <v>142</v>
      </c>
      <c r="C34" s="12" t="s">
        <v>143</v>
      </c>
      <c r="D34" s="12">
        <v>2007</v>
      </c>
      <c r="E34" s="11" t="s">
        <v>8</v>
      </c>
      <c r="F34" s="11" t="s">
        <v>12</v>
      </c>
    </row>
    <row r="35" spans="1:6" ht="25.05" customHeight="1" x14ac:dyDescent="0.3">
      <c r="A35" s="17">
        <v>252</v>
      </c>
      <c r="B35" s="11" t="s">
        <v>85</v>
      </c>
      <c r="C35" s="11" t="s">
        <v>86</v>
      </c>
      <c r="D35" s="11"/>
      <c r="E35" s="11" t="s">
        <v>8</v>
      </c>
      <c r="F35" s="11" t="s">
        <v>11</v>
      </c>
    </row>
    <row r="36" spans="1:6" ht="25.05" customHeight="1" x14ac:dyDescent="0.3">
      <c r="A36" s="11">
        <v>208</v>
      </c>
      <c r="B36" s="12" t="s">
        <v>22</v>
      </c>
      <c r="C36" s="12" t="s">
        <v>237</v>
      </c>
      <c r="D36" s="12">
        <v>2009</v>
      </c>
      <c r="E36" s="11" t="s">
        <v>8</v>
      </c>
      <c r="F36" s="11" t="s">
        <v>243</v>
      </c>
    </row>
    <row r="37" spans="1:6" ht="25.05" customHeight="1" x14ac:dyDescent="0.3">
      <c r="A37" s="11">
        <v>135</v>
      </c>
      <c r="B37" s="12" t="s">
        <v>363</v>
      </c>
      <c r="C37" s="12" t="s">
        <v>237</v>
      </c>
      <c r="D37" s="12">
        <v>2008</v>
      </c>
      <c r="E37" s="11" t="s">
        <v>8</v>
      </c>
      <c r="F37" s="11" t="s">
        <v>13</v>
      </c>
    </row>
    <row r="38" spans="1:6" ht="25.05" customHeight="1" x14ac:dyDescent="0.3">
      <c r="A38" s="11">
        <v>33</v>
      </c>
      <c r="B38" s="12" t="s">
        <v>26</v>
      </c>
      <c r="C38" s="12" t="s">
        <v>131</v>
      </c>
      <c r="D38" s="12">
        <v>2009</v>
      </c>
      <c r="E38" s="11" t="s">
        <v>8</v>
      </c>
      <c r="F38" s="11" t="s">
        <v>12</v>
      </c>
    </row>
    <row r="39" spans="1:6" ht="25.05" customHeight="1" x14ac:dyDescent="0.3">
      <c r="A39" s="11">
        <v>342</v>
      </c>
      <c r="B39" s="13" t="s">
        <v>213</v>
      </c>
      <c r="C39" s="13" t="s">
        <v>223</v>
      </c>
      <c r="D39" s="12"/>
      <c r="E39" s="11" t="s">
        <v>8</v>
      </c>
      <c r="F39" s="11" t="s">
        <v>16</v>
      </c>
    </row>
    <row r="40" spans="1:6" ht="25.05" customHeight="1" x14ac:dyDescent="0.3">
      <c r="A40" s="11">
        <v>214</v>
      </c>
      <c r="B40" s="12" t="s">
        <v>278</v>
      </c>
      <c r="C40" s="12" t="s">
        <v>279</v>
      </c>
      <c r="D40" s="12">
        <v>2009</v>
      </c>
      <c r="E40" s="11" t="s">
        <v>8</v>
      </c>
      <c r="F40" s="11" t="s">
        <v>15</v>
      </c>
    </row>
    <row r="41" spans="1:6" ht="25.05" customHeight="1" x14ac:dyDescent="0.3">
      <c r="A41" s="11">
        <v>431</v>
      </c>
      <c r="B41" s="11" t="s">
        <v>405</v>
      </c>
      <c r="C41" s="11" t="s">
        <v>406</v>
      </c>
      <c r="D41" s="11">
        <v>2010</v>
      </c>
      <c r="E41" s="11" t="s">
        <v>8</v>
      </c>
      <c r="F41" s="11" t="s">
        <v>12</v>
      </c>
    </row>
    <row r="42" spans="1:6" ht="25.05" customHeight="1" x14ac:dyDescent="0.3">
      <c r="A42" s="11">
        <v>481</v>
      </c>
      <c r="B42" s="13" t="s">
        <v>213</v>
      </c>
      <c r="C42" s="13" t="s">
        <v>222</v>
      </c>
      <c r="D42" s="12"/>
      <c r="E42" s="11" t="s">
        <v>8</v>
      </c>
      <c r="F42" s="11" t="s">
        <v>16</v>
      </c>
    </row>
    <row r="43" spans="1:6" ht="25.05" customHeight="1" x14ac:dyDescent="0.3">
      <c r="A43" s="11">
        <v>480</v>
      </c>
      <c r="B43" s="13" t="s">
        <v>218</v>
      </c>
      <c r="C43" s="13" t="s">
        <v>219</v>
      </c>
      <c r="D43" s="12">
        <v>2009</v>
      </c>
      <c r="E43" s="11" t="s">
        <v>8</v>
      </c>
      <c r="F43" s="11" t="s">
        <v>16</v>
      </c>
    </row>
    <row r="44" spans="1:6" ht="25.05" customHeight="1" x14ac:dyDescent="0.3">
      <c r="A44" s="11">
        <v>34</v>
      </c>
      <c r="B44" s="12" t="s">
        <v>116</v>
      </c>
      <c r="C44" s="12" t="s">
        <v>117</v>
      </c>
      <c r="D44" s="12">
        <v>2010</v>
      </c>
      <c r="E44" s="11" t="s">
        <v>8</v>
      </c>
      <c r="F44" s="11" t="s">
        <v>12</v>
      </c>
    </row>
    <row r="45" spans="1:6" ht="25.05" customHeight="1" x14ac:dyDescent="0.3">
      <c r="A45" s="11">
        <v>279</v>
      </c>
      <c r="B45" s="11" t="s">
        <v>79</v>
      </c>
      <c r="C45" s="11" t="s">
        <v>80</v>
      </c>
      <c r="D45" s="11"/>
      <c r="E45" s="11" t="s">
        <v>8</v>
      </c>
      <c r="F45" s="11" t="s">
        <v>11</v>
      </c>
    </row>
    <row r="46" spans="1:6" ht="25.05" customHeight="1" x14ac:dyDescent="0.3">
      <c r="A46" s="11">
        <v>35</v>
      </c>
      <c r="B46" s="12" t="s">
        <v>22</v>
      </c>
      <c r="C46" s="12" t="s">
        <v>130</v>
      </c>
      <c r="D46" s="12">
        <v>2008</v>
      </c>
      <c r="E46" s="11" t="s">
        <v>8</v>
      </c>
      <c r="F46" s="11" t="s">
        <v>12</v>
      </c>
    </row>
    <row r="47" spans="1:6" ht="25.05" customHeight="1" x14ac:dyDescent="0.3">
      <c r="A47" s="11">
        <v>246</v>
      </c>
      <c r="B47" s="12" t="s">
        <v>83</v>
      </c>
      <c r="C47" s="12" t="s">
        <v>375</v>
      </c>
      <c r="D47" s="12">
        <v>2010</v>
      </c>
      <c r="E47" s="11" t="s">
        <v>8</v>
      </c>
      <c r="F47" s="11" t="s">
        <v>243</v>
      </c>
    </row>
    <row r="48" spans="1:6" ht="25.05" customHeight="1" x14ac:dyDescent="0.3">
      <c r="A48" s="11">
        <v>126</v>
      </c>
      <c r="B48" s="12" t="s">
        <v>33</v>
      </c>
      <c r="C48" s="12" t="s">
        <v>60</v>
      </c>
      <c r="D48" s="12">
        <v>2010</v>
      </c>
      <c r="E48" s="11" t="s">
        <v>8</v>
      </c>
      <c r="F48" s="11" t="s">
        <v>10</v>
      </c>
    </row>
    <row r="49" spans="1:6" ht="25.05" customHeight="1" x14ac:dyDescent="0.3">
      <c r="A49" s="11">
        <v>247</v>
      </c>
      <c r="B49" s="12" t="s">
        <v>100</v>
      </c>
      <c r="C49" s="12" t="s">
        <v>241</v>
      </c>
      <c r="D49" s="12">
        <v>2009</v>
      </c>
      <c r="E49" s="11" t="s">
        <v>8</v>
      </c>
      <c r="F49" s="11" t="s">
        <v>243</v>
      </c>
    </row>
    <row r="50" spans="1:6" ht="25.05" customHeight="1" x14ac:dyDescent="0.3">
      <c r="A50" s="11">
        <v>36</v>
      </c>
      <c r="B50" s="12" t="s">
        <v>128</v>
      </c>
      <c r="C50" s="12" t="s">
        <v>129</v>
      </c>
      <c r="D50" s="12">
        <v>2008</v>
      </c>
      <c r="E50" s="11" t="s">
        <v>8</v>
      </c>
      <c r="F50" s="11" t="s">
        <v>12</v>
      </c>
    </row>
    <row r="51" spans="1:6" ht="25.05" customHeight="1" x14ac:dyDescent="0.3">
      <c r="A51" s="11">
        <v>37</v>
      </c>
      <c r="B51" s="12" t="s">
        <v>140</v>
      </c>
      <c r="C51" s="12" t="s">
        <v>141</v>
      </c>
      <c r="D51" s="12">
        <v>2009</v>
      </c>
      <c r="E51" s="11" t="s">
        <v>8</v>
      </c>
      <c r="F51" s="11" t="s">
        <v>12</v>
      </c>
    </row>
    <row r="52" spans="1:6" ht="25.05" customHeight="1" x14ac:dyDescent="0.3">
      <c r="A52" s="11">
        <v>479</v>
      </c>
      <c r="B52" s="13" t="s">
        <v>211</v>
      </c>
      <c r="C52" s="13" t="s">
        <v>212</v>
      </c>
      <c r="D52" s="12">
        <v>2009</v>
      </c>
      <c r="E52" s="11" t="s">
        <v>8</v>
      </c>
      <c r="F52" s="11" t="s">
        <v>16</v>
      </c>
    </row>
    <row r="53" spans="1:6" ht="25.05" customHeight="1" x14ac:dyDescent="0.3">
      <c r="A53" s="11">
        <v>245</v>
      </c>
      <c r="B53" s="12" t="s">
        <v>96</v>
      </c>
      <c r="C53" s="12" t="s">
        <v>395</v>
      </c>
      <c r="D53" s="12">
        <v>2010</v>
      </c>
      <c r="E53" s="11" t="s">
        <v>8</v>
      </c>
      <c r="F53" s="11" t="s">
        <v>10</v>
      </c>
    </row>
    <row r="54" spans="1:6" ht="25.05" customHeight="1" x14ac:dyDescent="0.3">
      <c r="A54" s="11">
        <v>243</v>
      </c>
      <c r="B54" s="12" t="s">
        <v>31</v>
      </c>
      <c r="C54" s="12" t="s">
        <v>57</v>
      </c>
      <c r="D54" s="12">
        <v>2010</v>
      </c>
      <c r="E54" s="11" t="s">
        <v>8</v>
      </c>
      <c r="F54" s="11" t="s">
        <v>10</v>
      </c>
    </row>
    <row r="55" spans="1:6" ht="25.05" customHeight="1" x14ac:dyDescent="0.3">
      <c r="A55" s="11">
        <v>38</v>
      </c>
      <c r="B55" s="12" t="s">
        <v>120</v>
      </c>
      <c r="C55" s="12" t="s">
        <v>121</v>
      </c>
      <c r="D55" s="9">
        <v>2010</v>
      </c>
      <c r="E55" s="11" t="s">
        <v>8</v>
      </c>
      <c r="F55" s="11" t="s">
        <v>12</v>
      </c>
    </row>
    <row r="56" spans="1:6" ht="25.05" customHeight="1" x14ac:dyDescent="0.3">
      <c r="A56" s="11">
        <v>149</v>
      </c>
      <c r="B56" s="12" t="s">
        <v>83</v>
      </c>
      <c r="C56" s="12" t="s">
        <v>238</v>
      </c>
      <c r="D56" s="12">
        <v>2009</v>
      </c>
      <c r="E56" s="11" t="s">
        <v>8</v>
      </c>
      <c r="F56" s="11" t="s">
        <v>243</v>
      </c>
    </row>
    <row r="57" spans="1:6" ht="25.05" customHeight="1" x14ac:dyDescent="0.3">
      <c r="A57" s="11">
        <v>39</v>
      </c>
      <c r="B57" s="12" t="s">
        <v>28</v>
      </c>
      <c r="C57" s="12" t="s">
        <v>114</v>
      </c>
      <c r="D57" s="12">
        <v>2010</v>
      </c>
      <c r="E57" s="11" t="s">
        <v>8</v>
      </c>
      <c r="F57" s="11" t="s">
        <v>12</v>
      </c>
    </row>
    <row r="58" spans="1:6" ht="25.05" customHeight="1" x14ac:dyDescent="0.3">
      <c r="A58" s="11">
        <v>193</v>
      </c>
      <c r="B58" s="12" t="s">
        <v>142</v>
      </c>
      <c r="C58" s="12" t="s">
        <v>234</v>
      </c>
      <c r="D58" s="12">
        <v>2007</v>
      </c>
      <c r="E58" s="11" t="s">
        <v>8</v>
      </c>
      <c r="F58" s="11" t="s">
        <v>243</v>
      </c>
    </row>
    <row r="59" spans="1:6" ht="25.05" customHeight="1" x14ac:dyDescent="0.3">
      <c r="A59" s="11">
        <v>140</v>
      </c>
      <c r="B59" s="12" t="s">
        <v>365</v>
      </c>
      <c r="C59" s="12" t="s">
        <v>366</v>
      </c>
      <c r="D59" s="12">
        <v>2011</v>
      </c>
      <c r="E59" s="11" t="s">
        <v>8</v>
      </c>
      <c r="F59" s="11" t="s">
        <v>243</v>
      </c>
    </row>
    <row r="60" spans="1:6" ht="25.05" customHeight="1" x14ac:dyDescent="0.3">
      <c r="A60" s="11">
        <v>40</v>
      </c>
      <c r="B60" s="12" t="s">
        <v>29</v>
      </c>
      <c r="C60" s="12" t="s">
        <v>134</v>
      </c>
      <c r="D60" s="12">
        <v>2009</v>
      </c>
      <c r="E60" s="11" t="s">
        <v>8</v>
      </c>
      <c r="F60" s="11" t="s">
        <v>12</v>
      </c>
    </row>
    <row r="61" spans="1:6" ht="25.05" customHeight="1" x14ac:dyDescent="0.3">
      <c r="A61" s="11">
        <v>478</v>
      </c>
      <c r="B61" s="13" t="s">
        <v>144</v>
      </c>
      <c r="C61" s="13" t="s">
        <v>398</v>
      </c>
      <c r="D61" s="12">
        <v>2007</v>
      </c>
      <c r="E61" s="11" t="s">
        <v>8</v>
      </c>
      <c r="F61" s="11" t="s">
        <v>16</v>
      </c>
    </row>
    <row r="62" spans="1:6" ht="25.05" customHeight="1" x14ac:dyDescent="0.3">
      <c r="A62" s="11">
        <v>41</v>
      </c>
      <c r="B62" s="12" t="s">
        <v>28</v>
      </c>
      <c r="C62" s="12" t="s">
        <v>137</v>
      </c>
      <c r="D62" s="12">
        <v>2008</v>
      </c>
      <c r="E62" s="11" t="s">
        <v>8</v>
      </c>
      <c r="F62" s="11" t="s">
        <v>12</v>
      </c>
    </row>
    <row r="63" spans="1:6" ht="25.05" customHeight="1" x14ac:dyDescent="0.3">
      <c r="A63" s="11">
        <v>42</v>
      </c>
      <c r="B63" s="12" t="s">
        <v>150</v>
      </c>
      <c r="C63" s="12" t="s">
        <v>151</v>
      </c>
      <c r="D63" s="12">
        <v>2008</v>
      </c>
      <c r="E63" s="11" t="s">
        <v>8</v>
      </c>
      <c r="F63" s="11" t="s">
        <v>12</v>
      </c>
    </row>
    <row r="64" spans="1:6" ht="25.05" customHeight="1" x14ac:dyDescent="0.3">
      <c r="A64" s="11">
        <v>84</v>
      </c>
      <c r="B64" s="12" t="s">
        <v>27</v>
      </c>
      <c r="C64" s="12" t="s">
        <v>53</v>
      </c>
      <c r="D64" s="12">
        <v>2010</v>
      </c>
      <c r="E64" s="11" t="s">
        <v>8</v>
      </c>
      <c r="F64" s="11" t="s">
        <v>10</v>
      </c>
    </row>
    <row r="65" spans="1:6" ht="25.05" customHeight="1" x14ac:dyDescent="0.3">
      <c r="A65" s="11">
        <v>432</v>
      </c>
      <c r="B65" s="11" t="s">
        <v>146</v>
      </c>
      <c r="C65" s="11" t="s">
        <v>407</v>
      </c>
      <c r="D65" s="11">
        <v>2010</v>
      </c>
      <c r="E65" s="11" t="s">
        <v>8</v>
      </c>
      <c r="F65" s="11" t="s">
        <v>12</v>
      </c>
    </row>
    <row r="66" spans="1:6" ht="25.05" customHeight="1" x14ac:dyDescent="0.3">
      <c r="A66" s="11">
        <v>43</v>
      </c>
      <c r="B66" s="12" t="s">
        <v>118</v>
      </c>
      <c r="C66" s="12" t="s">
        <v>119</v>
      </c>
      <c r="D66" s="12">
        <v>2010</v>
      </c>
      <c r="E66" s="11" t="s">
        <v>8</v>
      </c>
      <c r="F66" s="11" t="s">
        <v>12</v>
      </c>
    </row>
    <row r="67" spans="1:6" ht="25.05" customHeight="1" x14ac:dyDescent="0.3">
      <c r="A67" s="11">
        <v>139</v>
      </c>
      <c r="B67" s="12" t="s">
        <v>230</v>
      </c>
      <c r="C67" s="12" t="s">
        <v>231</v>
      </c>
      <c r="D67" s="12">
        <v>2007</v>
      </c>
      <c r="E67" s="11" t="s">
        <v>8</v>
      </c>
      <c r="F67" s="11" t="s">
        <v>243</v>
      </c>
    </row>
    <row r="68" spans="1:6" ht="25.05" customHeight="1" x14ac:dyDescent="0.3">
      <c r="A68" s="11">
        <v>282</v>
      </c>
      <c r="B68" s="11" t="s">
        <v>26</v>
      </c>
      <c r="C68" s="11" t="s">
        <v>354</v>
      </c>
      <c r="D68" s="11"/>
      <c r="E68" s="11" t="s">
        <v>8</v>
      </c>
      <c r="F68" s="11" t="s">
        <v>11</v>
      </c>
    </row>
    <row r="69" spans="1:6" ht="25.05" customHeight="1" x14ac:dyDescent="0.3">
      <c r="A69" s="11">
        <v>276</v>
      </c>
      <c r="B69" s="11" t="s">
        <v>96</v>
      </c>
      <c r="C69" s="11" t="s">
        <v>359</v>
      </c>
      <c r="D69" s="11"/>
      <c r="E69" s="11" t="s">
        <v>8</v>
      </c>
      <c r="F69" s="11" t="s">
        <v>11</v>
      </c>
    </row>
    <row r="70" spans="1:6" ht="25.05" customHeight="1" x14ac:dyDescent="0.3">
      <c r="A70" s="17">
        <v>81</v>
      </c>
      <c r="B70" s="12" t="s">
        <v>24</v>
      </c>
      <c r="C70" s="12" t="s">
        <v>50</v>
      </c>
      <c r="D70" s="12">
        <v>2010</v>
      </c>
      <c r="E70" s="11" t="s">
        <v>8</v>
      </c>
      <c r="F70" s="11" t="s">
        <v>10</v>
      </c>
    </row>
    <row r="71" spans="1:6" ht="25.05" customHeight="1" x14ac:dyDescent="0.3">
      <c r="A71" s="17">
        <v>44</v>
      </c>
      <c r="B71" s="12" t="s">
        <v>30</v>
      </c>
      <c r="C71" s="12" t="s">
        <v>132</v>
      </c>
      <c r="D71" s="12">
        <v>2008</v>
      </c>
      <c r="E71" s="11" t="s">
        <v>8</v>
      </c>
      <c r="F71" s="11" t="s">
        <v>12</v>
      </c>
    </row>
    <row r="72" spans="1:6" ht="25.05" customHeight="1" x14ac:dyDescent="0.3">
      <c r="A72" s="17">
        <v>210</v>
      </c>
      <c r="B72" s="12" t="s">
        <v>30</v>
      </c>
      <c r="C72" s="12" t="s">
        <v>242</v>
      </c>
      <c r="D72" s="12">
        <v>2008</v>
      </c>
      <c r="E72" s="11" t="s">
        <v>8</v>
      </c>
      <c r="F72" s="11" t="s">
        <v>243</v>
      </c>
    </row>
    <row r="73" spans="1:6" ht="25.05" customHeight="1" x14ac:dyDescent="0.3">
      <c r="A73" s="17">
        <v>220</v>
      </c>
      <c r="B73" s="12" t="s">
        <v>79</v>
      </c>
      <c r="C73" s="12" t="s">
        <v>242</v>
      </c>
      <c r="D73" s="12">
        <v>2008</v>
      </c>
      <c r="E73" s="11" t="s">
        <v>8</v>
      </c>
      <c r="F73" s="11" t="s">
        <v>13</v>
      </c>
    </row>
    <row r="74" spans="1:6" ht="25.05" customHeight="1" x14ac:dyDescent="0.3">
      <c r="A74" s="17">
        <v>213</v>
      </c>
      <c r="B74" s="12" t="s">
        <v>280</v>
      </c>
      <c r="C74" s="12" t="s">
        <v>281</v>
      </c>
      <c r="D74" s="12">
        <v>2009</v>
      </c>
      <c r="E74" s="11" t="s">
        <v>8</v>
      </c>
      <c r="F74" s="11" t="s">
        <v>15</v>
      </c>
    </row>
    <row r="75" spans="1:6" ht="25.05" customHeight="1" x14ac:dyDescent="0.3">
      <c r="A75" s="17">
        <v>212</v>
      </c>
      <c r="B75" s="12" t="s">
        <v>30</v>
      </c>
      <c r="C75" s="12" t="s">
        <v>194</v>
      </c>
      <c r="D75" s="12">
        <v>2010</v>
      </c>
      <c r="E75" s="11" t="s">
        <v>8</v>
      </c>
      <c r="F75" s="11" t="s">
        <v>15</v>
      </c>
    </row>
    <row r="76" spans="1:6" ht="25.05" customHeight="1" x14ac:dyDescent="0.3">
      <c r="A76" s="17">
        <v>45</v>
      </c>
      <c r="B76" s="12" t="s">
        <v>100</v>
      </c>
      <c r="C76" s="12" t="s">
        <v>133</v>
      </c>
      <c r="D76" s="12">
        <v>2009</v>
      </c>
      <c r="E76" s="11" t="s">
        <v>8</v>
      </c>
      <c r="F76" s="11" t="s">
        <v>12</v>
      </c>
    </row>
    <row r="77" spans="1:6" ht="25.05" customHeight="1" x14ac:dyDescent="0.3">
      <c r="A77" s="17">
        <v>244</v>
      </c>
      <c r="B77" s="12" t="s">
        <v>32</v>
      </c>
      <c r="C77" s="12" t="s">
        <v>58</v>
      </c>
      <c r="D77" s="12">
        <v>2010</v>
      </c>
      <c r="E77" s="11" t="s">
        <v>8</v>
      </c>
      <c r="F77" s="11" t="s">
        <v>10</v>
      </c>
    </row>
    <row r="78" spans="1:6" ht="25.05" customHeight="1" x14ac:dyDescent="0.3">
      <c r="A78" s="17">
        <v>46</v>
      </c>
      <c r="B78" s="12" t="s">
        <v>124</v>
      </c>
      <c r="C78" s="12" t="s">
        <v>125</v>
      </c>
      <c r="D78" s="12">
        <v>2008</v>
      </c>
      <c r="E78" s="11" t="s">
        <v>8</v>
      </c>
      <c r="F78" s="11" t="s">
        <v>12</v>
      </c>
    </row>
    <row r="79" spans="1:6" ht="25.05" customHeight="1" x14ac:dyDescent="0.3">
      <c r="A79" s="17">
        <v>82</v>
      </c>
      <c r="B79" s="12" t="s">
        <v>25</v>
      </c>
      <c r="C79" s="12" t="s">
        <v>51</v>
      </c>
      <c r="D79" s="12">
        <v>2010</v>
      </c>
      <c r="E79" s="11" t="s">
        <v>8</v>
      </c>
      <c r="F79" s="11" t="s">
        <v>10</v>
      </c>
    </row>
    <row r="80" spans="1:6" ht="25.05" customHeight="1" x14ac:dyDescent="0.3">
      <c r="A80" s="17">
        <v>211</v>
      </c>
      <c r="B80" s="12" t="s">
        <v>288</v>
      </c>
      <c r="C80" s="12" t="s">
        <v>289</v>
      </c>
      <c r="D80" s="12">
        <v>2008</v>
      </c>
      <c r="E80" s="11" t="s">
        <v>8</v>
      </c>
      <c r="F80" s="11" t="s">
        <v>15</v>
      </c>
    </row>
    <row r="81" spans="1:6" ht="25.05" customHeight="1" x14ac:dyDescent="0.3">
      <c r="A81" s="17">
        <v>219</v>
      </c>
      <c r="B81" s="12" t="s">
        <v>146</v>
      </c>
      <c r="C81" s="12" t="s">
        <v>229</v>
      </c>
      <c r="D81" s="12">
        <v>2007</v>
      </c>
      <c r="E81" s="11" t="s">
        <v>8</v>
      </c>
      <c r="F81" s="11" t="s">
        <v>13</v>
      </c>
    </row>
    <row r="82" spans="1:6" ht="25.05" customHeight="1" x14ac:dyDescent="0.3">
      <c r="A82" s="17">
        <v>224</v>
      </c>
      <c r="B82" s="12" t="s">
        <v>284</v>
      </c>
      <c r="C82" s="12" t="s">
        <v>285</v>
      </c>
      <c r="D82" s="12">
        <v>2009</v>
      </c>
      <c r="E82" s="11" t="s">
        <v>8</v>
      </c>
      <c r="F82" s="11" t="s">
        <v>15</v>
      </c>
    </row>
    <row r="83" spans="1:6" ht="25.05" customHeight="1" x14ac:dyDescent="0.3">
      <c r="A83" s="17">
        <v>123</v>
      </c>
      <c r="B83" s="12" t="s">
        <v>146</v>
      </c>
      <c r="C83" s="12" t="s">
        <v>385</v>
      </c>
      <c r="D83" s="12">
        <v>2008</v>
      </c>
      <c r="E83" s="11" t="s">
        <v>8</v>
      </c>
      <c r="F83" s="11" t="s">
        <v>243</v>
      </c>
    </row>
    <row r="84" spans="1:6" ht="25.05" customHeight="1" x14ac:dyDescent="0.3">
      <c r="A84" s="17">
        <v>83</v>
      </c>
      <c r="B84" s="12" t="s">
        <v>26</v>
      </c>
      <c r="C84" s="12" t="s">
        <v>52</v>
      </c>
      <c r="D84" s="12">
        <v>2010</v>
      </c>
      <c r="E84" s="11" t="s">
        <v>8</v>
      </c>
      <c r="F84" s="11" t="s">
        <v>10</v>
      </c>
    </row>
    <row r="85" spans="1:6" ht="25.05" customHeight="1" x14ac:dyDescent="0.3">
      <c r="A85" s="17">
        <v>47</v>
      </c>
      <c r="B85" s="12" t="s">
        <v>144</v>
      </c>
      <c r="C85" s="12" t="s">
        <v>145</v>
      </c>
      <c r="D85" s="12">
        <v>2007</v>
      </c>
      <c r="E85" s="11" t="s">
        <v>8</v>
      </c>
      <c r="F85" s="11" t="s">
        <v>12</v>
      </c>
    </row>
    <row r="86" spans="1:6" ht="25.05" customHeight="1" x14ac:dyDescent="0.3">
      <c r="A86" s="17">
        <v>223</v>
      </c>
      <c r="B86" s="12" t="s">
        <v>100</v>
      </c>
      <c r="C86" s="12" t="s">
        <v>235</v>
      </c>
      <c r="D86" s="12">
        <v>2007</v>
      </c>
      <c r="E86" s="11" t="s">
        <v>8</v>
      </c>
      <c r="F86" s="11" t="s">
        <v>243</v>
      </c>
    </row>
    <row r="87" spans="1:6" ht="25.05" customHeight="1" x14ac:dyDescent="0.3">
      <c r="A87" s="17">
        <v>461</v>
      </c>
      <c r="B87" s="12" t="s">
        <v>122</v>
      </c>
      <c r="C87" s="11" t="s">
        <v>294</v>
      </c>
      <c r="D87" s="12">
        <v>2009</v>
      </c>
      <c r="E87" s="11" t="s">
        <v>8</v>
      </c>
      <c r="F87" s="11" t="s">
        <v>14</v>
      </c>
    </row>
    <row r="88" spans="1:6" ht="25.05" customHeight="1" x14ac:dyDescent="0.3">
      <c r="A88" s="17">
        <v>79</v>
      </c>
      <c r="B88" s="12" t="s">
        <v>22</v>
      </c>
      <c r="C88" s="12" t="s">
        <v>48</v>
      </c>
      <c r="D88" s="12">
        <v>2010</v>
      </c>
      <c r="E88" s="11" t="s">
        <v>8</v>
      </c>
      <c r="F88" s="11" t="s">
        <v>10</v>
      </c>
    </row>
    <row r="89" spans="1:6" ht="25.05" customHeight="1" x14ac:dyDescent="0.3">
      <c r="A89" s="17">
        <v>460</v>
      </c>
      <c r="B89" s="12" t="s">
        <v>83</v>
      </c>
      <c r="C89" s="11" t="s">
        <v>293</v>
      </c>
      <c r="D89" s="12">
        <v>2010</v>
      </c>
      <c r="E89" s="11" t="s">
        <v>8</v>
      </c>
      <c r="F89" s="11" t="s">
        <v>14</v>
      </c>
    </row>
    <row r="90" spans="1:6" ht="25.05" customHeight="1" x14ac:dyDescent="0.3">
      <c r="A90" s="17">
        <v>80</v>
      </c>
      <c r="B90" s="12" t="s">
        <v>23</v>
      </c>
      <c r="C90" s="12" t="s">
        <v>49</v>
      </c>
      <c r="D90" s="12">
        <v>2009</v>
      </c>
      <c r="E90" s="11" t="s">
        <v>8</v>
      </c>
      <c r="F90" s="11" t="s">
        <v>10</v>
      </c>
    </row>
    <row r="91" spans="1:6" ht="25.05" customHeight="1" x14ac:dyDescent="0.3">
      <c r="A91" s="17">
        <v>48</v>
      </c>
      <c r="B91" s="12" t="s">
        <v>30</v>
      </c>
      <c r="C91" s="12" t="s">
        <v>135</v>
      </c>
      <c r="D91" s="12">
        <v>2008</v>
      </c>
      <c r="E91" s="11" t="s">
        <v>8</v>
      </c>
      <c r="F91" s="11" t="s">
        <v>12</v>
      </c>
    </row>
    <row r="92" spans="1:6" ht="25.05" customHeight="1" x14ac:dyDescent="0.3">
      <c r="A92" s="17">
        <v>459</v>
      </c>
      <c r="B92" s="12" t="s">
        <v>79</v>
      </c>
      <c r="C92" s="11" t="s">
        <v>334</v>
      </c>
      <c r="D92" s="12">
        <v>2009</v>
      </c>
      <c r="E92" s="11" t="s">
        <v>8</v>
      </c>
      <c r="F92" s="11" t="s">
        <v>14</v>
      </c>
    </row>
    <row r="93" spans="1:6" ht="25.05" customHeight="1" x14ac:dyDescent="0.3">
      <c r="A93" s="17">
        <v>225</v>
      </c>
      <c r="B93" s="12" t="s">
        <v>282</v>
      </c>
      <c r="C93" s="12" t="s">
        <v>283</v>
      </c>
      <c r="D93" s="12">
        <v>2009</v>
      </c>
      <c r="E93" s="11" t="s">
        <v>8</v>
      </c>
      <c r="F93" s="11" t="s">
        <v>15</v>
      </c>
    </row>
    <row r="94" spans="1:6" ht="25.05" customHeight="1" x14ac:dyDescent="0.3">
      <c r="A94" s="17">
        <v>50</v>
      </c>
      <c r="B94" s="12" t="s">
        <v>79</v>
      </c>
      <c r="C94" s="12" t="s">
        <v>115</v>
      </c>
      <c r="D94" s="12">
        <v>2010</v>
      </c>
      <c r="E94" s="11" t="s">
        <v>8</v>
      </c>
      <c r="F94" s="11" t="s">
        <v>12</v>
      </c>
    </row>
    <row r="95" spans="1:6" ht="25.05" customHeight="1" x14ac:dyDescent="0.3">
      <c r="A95" s="17">
        <v>267</v>
      </c>
      <c r="B95" s="11" t="s">
        <v>98</v>
      </c>
      <c r="C95" s="11" t="s">
        <v>362</v>
      </c>
      <c r="D95" s="11"/>
      <c r="E95" s="11" t="s">
        <v>8</v>
      </c>
      <c r="F95" s="11" t="s">
        <v>11</v>
      </c>
    </row>
    <row r="96" spans="1:6" ht="25.05" customHeight="1" x14ac:dyDescent="0.3">
      <c r="A96" s="17">
        <v>471</v>
      </c>
      <c r="B96" s="12" t="s">
        <v>399</v>
      </c>
      <c r="C96" s="12" t="s">
        <v>400</v>
      </c>
      <c r="D96" s="12">
        <v>2008</v>
      </c>
      <c r="E96" s="11" t="s">
        <v>8</v>
      </c>
      <c r="F96" s="11" t="s">
        <v>16</v>
      </c>
    </row>
    <row r="97" spans="1:6" ht="25.05" customHeight="1" x14ac:dyDescent="0.3">
      <c r="A97" s="17">
        <v>114</v>
      </c>
      <c r="B97" s="12" t="s">
        <v>232</v>
      </c>
      <c r="C97" s="12" t="s">
        <v>374</v>
      </c>
      <c r="D97" s="12">
        <v>2010</v>
      </c>
      <c r="E97" s="11" t="s">
        <v>8</v>
      </c>
      <c r="F97" s="11" t="s">
        <v>243</v>
      </c>
    </row>
    <row r="98" spans="1:6" ht="25.05" customHeight="1" x14ac:dyDescent="0.3">
      <c r="A98" s="17">
        <v>113</v>
      </c>
      <c r="B98" s="12" t="s">
        <v>232</v>
      </c>
      <c r="C98" s="12" t="s">
        <v>233</v>
      </c>
      <c r="D98" s="12">
        <v>2008</v>
      </c>
      <c r="E98" s="11" t="s">
        <v>8</v>
      </c>
      <c r="F98" s="11" t="s">
        <v>243</v>
      </c>
    </row>
    <row r="99" spans="1:6" ht="25.05" customHeight="1" x14ac:dyDescent="0.3">
      <c r="A99" s="17">
        <v>255</v>
      </c>
      <c r="B99" s="11" t="s">
        <v>92</v>
      </c>
      <c r="C99" s="11" t="s">
        <v>357</v>
      </c>
      <c r="D99" s="11"/>
      <c r="E99" s="11" t="s">
        <v>8</v>
      </c>
      <c r="F99" s="11" t="s">
        <v>11</v>
      </c>
    </row>
    <row r="100" spans="1:6" ht="25.05" customHeight="1" x14ac:dyDescent="0.3">
      <c r="A100" s="17">
        <v>124</v>
      </c>
      <c r="B100" s="12" t="s">
        <v>371</v>
      </c>
      <c r="C100" s="12" t="s">
        <v>372</v>
      </c>
      <c r="D100" s="12">
        <v>2010</v>
      </c>
      <c r="E100" s="11" t="s">
        <v>8</v>
      </c>
      <c r="F100" s="11" t="s">
        <v>243</v>
      </c>
    </row>
    <row r="101" spans="1:6" ht="25.05" customHeight="1" x14ac:dyDescent="0.3">
      <c r="A101" s="17">
        <v>154</v>
      </c>
      <c r="B101" s="13" t="s">
        <v>282</v>
      </c>
      <c r="C101" s="13" t="s">
        <v>397</v>
      </c>
      <c r="D101" s="12">
        <v>2009</v>
      </c>
      <c r="E101" s="11" t="s">
        <v>8</v>
      </c>
      <c r="F101" s="11" t="s">
        <v>16</v>
      </c>
    </row>
    <row r="102" spans="1:6" ht="25.05" customHeight="1" x14ac:dyDescent="0.3">
      <c r="A102" s="17">
        <v>153</v>
      </c>
      <c r="B102" s="13" t="s">
        <v>23</v>
      </c>
      <c r="C102" s="13" t="s">
        <v>136</v>
      </c>
      <c r="D102" s="12">
        <v>2006</v>
      </c>
      <c r="E102" s="11" t="s">
        <v>8</v>
      </c>
      <c r="F102" s="11" t="s">
        <v>16</v>
      </c>
    </row>
    <row r="103" spans="1:6" ht="25.05" customHeight="1" x14ac:dyDescent="0.3">
      <c r="A103" s="17">
        <v>87</v>
      </c>
      <c r="B103" s="12" t="s">
        <v>26</v>
      </c>
      <c r="C103" s="12" t="s">
        <v>136</v>
      </c>
      <c r="D103" s="12">
        <v>2009</v>
      </c>
      <c r="E103" s="11" t="s">
        <v>8</v>
      </c>
      <c r="F103" s="11" t="s">
        <v>12</v>
      </c>
    </row>
    <row r="104" spans="1:6" ht="25.05" customHeight="1" x14ac:dyDescent="0.3">
      <c r="A104" s="11">
        <v>221</v>
      </c>
      <c r="B104" s="12" t="s">
        <v>42</v>
      </c>
      <c r="C104" s="12" t="s">
        <v>271</v>
      </c>
      <c r="D104" s="12">
        <v>2008</v>
      </c>
      <c r="E104" s="11" t="s">
        <v>9</v>
      </c>
      <c r="F104" s="11" t="s">
        <v>15</v>
      </c>
    </row>
    <row r="105" spans="1:6" ht="25.05" customHeight="1" x14ac:dyDescent="0.3">
      <c r="A105" s="11">
        <v>458</v>
      </c>
      <c r="B105" s="12" t="s">
        <v>38</v>
      </c>
      <c r="C105" s="11" t="s">
        <v>348</v>
      </c>
      <c r="D105" s="12">
        <v>2010</v>
      </c>
      <c r="E105" s="11" t="s">
        <v>9</v>
      </c>
      <c r="F105" s="11" t="s">
        <v>14</v>
      </c>
    </row>
    <row r="106" spans="1:6" ht="25.05" customHeight="1" x14ac:dyDescent="0.3">
      <c r="A106" s="11">
        <v>88</v>
      </c>
      <c r="B106" s="12" t="s">
        <v>157</v>
      </c>
      <c r="C106" s="12" t="s">
        <v>158</v>
      </c>
      <c r="D106" s="12">
        <v>2011</v>
      </c>
      <c r="E106" s="11" t="s">
        <v>9</v>
      </c>
      <c r="F106" s="11" t="s">
        <v>12</v>
      </c>
    </row>
    <row r="107" spans="1:6" ht="25.05" customHeight="1" x14ac:dyDescent="0.3">
      <c r="A107" s="11">
        <v>222</v>
      </c>
      <c r="B107" s="12" t="s">
        <v>42</v>
      </c>
      <c r="C107" s="12" t="s">
        <v>158</v>
      </c>
      <c r="D107" s="12">
        <v>2009</v>
      </c>
      <c r="E107" s="11" t="s">
        <v>9</v>
      </c>
      <c r="F107" s="11" t="s">
        <v>15</v>
      </c>
    </row>
    <row r="108" spans="1:6" ht="25.05" customHeight="1" x14ac:dyDescent="0.3">
      <c r="A108" s="11">
        <v>209</v>
      </c>
      <c r="B108" s="12" t="s">
        <v>42</v>
      </c>
      <c r="C108" s="12" t="s">
        <v>247</v>
      </c>
      <c r="D108" s="12">
        <v>2008</v>
      </c>
      <c r="E108" s="11" t="s">
        <v>9</v>
      </c>
      <c r="F108" s="11" t="s">
        <v>15</v>
      </c>
    </row>
    <row r="109" spans="1:6" ht="25.05" customHeight="1" x14ac:dyDescent="0.3">
      <c r="A109" s="11">
        <v>457</v>
      </c>
      <c r="B109" s="12" t="s">
        <v>319</v>
      </c>
      <c r="C109" s="11" t="s">
        <v>61</v>
      </c>
      <c r="D109" s="12">
        <v>2009</v>
      </c>
      <c r="E109" s="11" t="s">
        <v>9</v>
      </c>
      <c r="F109" s="11" t="s">
        <v>14</v>
      </c>
    </row>
    <row r="110" spans="1:6" ht="25.05" customHeight="1" x14ac:dyDescent="0.3">
      <c r="A110" s="11">
        <v>145</v>
      </c>
      <c r="B110" s="12" t="s">
        <v>265</v>
      </c>
      <c r="C110" s="12" t="s">
        <v>266</v>
      </c>
      <c r="D110" s="12">
        <v>2010</v>
      </c>
      <c r="E110" s="11" t="s">
        <v>9</v>
      </c>
      <c r="F110" s="11" t="s">
        <v>15</v>
      </c>
    </row>
    <row r="111" spans="1:6" ht="25.05" customHeight="1" x14ac:dyDescent="0.3">
      <c r="A111" s="11">
        <v>456</v>
      </c>
      <c r="B111" s="12" t="s">
        <v>317</v>
      </c>
      <c r="C111" s="11" t="s">
        <v>321</v>
      </c>
      <c r="D111" s="12">
        <v>2008</v>
      </c>
      <c r="E111" s="11" t="s">
        <v>9</v>
      </c>
      <c r="F111" s="11" t="s">
        <v>14</v>
      </c>
    </row>
    <row r="112" spans="1:6" ht="25.05" customHeight="1" x14ac:dyDescent="0.3">
      <c r="A112" s="11">
        <v>89</v>
      </c>
      <c r="B112" s="12" t="s">
        <v>103</v>
      </c>
      <c r="C112" s="12" t="s">
        <v>186</v>
      </c>
      <c r="D112" s="12">
        <v>2009</v>
      </c>
      <c r="E112" s="11" t="s">
        <v>9</v>
      </c>
      <c r="F112" s="11" t="s">
        <v>12</v>
      </c>
    </row>
    <row r="113" spans="1:6" ht="25.05" customHeight="1" x14ac:dyDescent="0.3">
      <c r="A113" s="11">
        <v>476</v>
      </c>
      <c r="B113" s="12" t="s">
        <v>220</v>
      </c>
      <c r="C113" s="12" t="s">
        <v>221</v>
      </c>
      <c r="D113" s="12">
        <v>2010</v>
      </c>
      <c r="E113" s="11" t="s">
        <v>9</v>
      </c>
      <c r="F113" s="11" t="s">
        <v>16</v>
      </c>
    </row>
    <row r="114" spans="1:6" ht="25.05" customHeight="1" x14ac:dyDescent="0.3">
      <c r="A114" s="11">
        <v>186</v>
      </c>
      <c r="B114" s="12" t="s">
        <v>35</v>
      </c>
      <c r="C114" s="12" t="s">
        <v>62</v>
      </c>
      <c r="D114" s="12">
        <v>2008</v>
      </c>
      <c r="E114" s="11" t="s">
        <v>9</v>
      </c>
      <c r="F114" s="11" t="s">
        <v>10</v>
      </c>
    </row>
    <row r="115" spans="1:6" ht="25.05" customHeight="1" x14ac:dyDescent="0.3">
      <c r="A115" s="11">
        <v>455</v>
      </c>
      <c r="B115" s="12" t="s">
        <v>181</v>
      </c>
      <c r="C115" s="11" t="s">
        <v>62</v>
      </c>
      <c r="D115" s="12">
        <v>2008</v>
      </c>
      <c r="E115" s="11" t="s">
        <v>9</v>
      </c>
      <c r="F115" s="11" t="s">
        <v>14</v>
      </c>
    </row>
    <row r="116" spans="1:6" ht="25.05" customHeight="1" x14ac:dyDescent="0.3">
      <c r="A116" s="11">
        <v>454</v>
      </c>
      <c r="B116" s="12" t="s">
        <v>74</v>
      </c>
      <c r="C116" s="11" t="s">
        <v>326</v>
      </c>
      <c r="D116" s="12">
        <v>2008</v>
      </c>
      <c r="E116" s="11" t="s">
        <v>9</v>
      </c>
      <c r="F116" s="11" t="s">
        <v>14</v>
      </c>
    </row>
    <row r="117" spans="1:6" ht="25.05" customHeight="1" x14ac:dyDescent="0.3">
      <c r="A117" s="11">
        <v>117</v>
      </c>
      <c r="B117" s="12" t="s">
        <v>47</v>
      </c>
      <c r="C117" s="12" t="s">
        <v>260</v>
      </c>
      <c r="D117" s="12">
        <v>2010</v>
      </c>
      <c r="E117" s="11" t="s">
        <v>9</v>
      </c>
      <c r="F117" s="11" t="s">
        <v>15</v>
      </c>
    </row>
    <row r="118" spans="1:6" ht="25.05" customHeight="1" x14ac:dyDescent="0.3">
      <c r="A118" s="11">
        <v>429</v>
      </c>
      <c r="B118" s="11" t="s">
        <v>388</v>
      </c>
      <c r="C118" s="11" t="s">
        <v>389</v>
      </c>
      <c r="D118" s="11">
        <v>2007</v>
      </c>
      <c r="E118" s="11" t="s">
        <v>9</v>
      </c>
      <c r="F118" s="11" t="s">
        <v>14</v>
      </c>
    </row>
    <row r="119" spans="1:6" ht="25.05" customHeight="1" x14ac:dyDescent="0.3">
      <c r="A119" s="11">
        <v>453</v>
      </c>
      <c r="B119" s="12" t="s">
        <v>42</v>
      </c>
      <c r="C119" s="11" t="s">
        <v>349</v>
      </c>
      <c r="D119" s="12">
        <v>2010</v>
      </c>
      <c r="E119" s="11" t="s">
        <v>9</v>
      </c>
      <c r="F119" s="11" t="s">
        <v>14</v>
      </c>
    </row>
    <row r="120" spans="1:6" ht="25.05" customHeight="1" x14ac:dyDescent="0.3">
      <c r="A120" s="11">
        <v>477</v>
      </c>
      <c r="B120" s="12" t="s">
        <v>178</v>
      </c>
      <c r="C120" s="12" t="s">
        <v>402</v>
      </c>
      <c r="D120" s="12">
        <v>2007</v>
      </c>
      <c r="E120" s="11" t="s">
        <v>9</v>
      </c>
      <c r="F120" s="11" t="s">
        <v>16</v>
      </c>
    </row>
    <row r="121" spans="1:6" ht="25.05" customHeight="1" x14ac:dyDescent="0.3">
      <c r="A121" s="11">
        <v>474</v>
      </c>
      <c r="B121" s="12" t="s">
        <v>342</v>
      </c>
      <c r="C121" s="12" t="s">
        <v>402</v>
      </c>
      <c r="D121" s="12">
        <v>2009</v>
      </c>
      <c r="E121" s="11" t="s">
        <v>9</v>
      </c>
      <c r="F121" s="11" t="s">
        <v>16</v>
      </c>
    </row>
    <row r="122" spans="1:6" ht="25.05" customHeight="1" x14ac:dyDescent="0.3">
      <c r="A122" s="11">
        <v>498</v>
      </c>
      <c r="B122" s="12" t="s">
        <v>250</v>
      </c>
      <c r="C122" s="12" t="s">
        <v>393</v>
      </c>
      <c r="D122" s="12">
        <v>2008</v>
      </c>
      <c r="E122" s="11" t="s">
        <v>9</v>
      </c>
      <c r="F122" s="11" t="s">
        <v>15</v>
      </c>
    </row>
    <row r="123" spans="1:6" ht="25.05" customHeight="1" x14ac:dyDescent="0.3">
      <c r="A123" s="11">
        <v>452</v>
      </c>
      <c r="B123" s="12" t="s">
        <v>99</v>
      </c>
      <c r="C123" s="11" t="s">
        <v>300</v>
      </c>
      <c r="D123" s="12">
        <v>2010</v>
      </c>
      <c r="E123" s="11" t="s">
        <v>9</v>
      </c>
      <c r="F123" s="11" t="s">
        <v>14</v>
      </c>
    </row>
    <row r="124" spans="1:6" ht="25.05" customHeight="1" x14ac:dyDescent="0.3">
      <c r="A124" s="11">
        <v>90</v>
      </c>
      <c r="B124" s="12" t="s">
        <v>89</v>
      </c>
      <c r="C124" s="12" t="s">
        <v>173</v>
      </c>
      <c r="D124" s="12">
        <v>2009</v>
      </c>
      <c r="E124" s="11" t="s">
        <v>9</v>
      </c>
      <c r="F124" s="11" t="s">
        <v>12</v>
      </c>
    </row>
    <row r="125" spans="1:6" ht="25.05" customHeight="1" x14ac:dyDescent="0.3">
      <c r="A125" s="11">
        <v>92</v>
      </c>
      <c r="B125" s="12" t="s">
        <v>44</v>
      </c>
      <c r="C125" s="12" t="s">
        <v>152</v>
      </c>
      <c r="D125" s="12">
        <v>2010</v>
      </c>
      <c r="E125" s="11" t="s">
        <v>9</v>
      </c>
      <c r="F125" s="11" t="s">
        <v>12</v>
      </c>
    </row>
    <row r="126" spans="1:6" ht="25.05" customHeight="1" x14ac:dyDescent="0.3">
      <c r="A126" s="11">
        <v>93</v>
      </c>
      <c r="B126" s="12" t="s">
        <v>43</v>
      </c>
      <c r="C126" s="12" t="s">
        <v>152</v>
      </c>
      <c r="D126" s="12">
        <v>2008</v>
      </c>
      <c r="E126" s="11" t="s">
        <v>9</v>
      </c>
      <c r="F126" s="11" t="s">
        <v>12</v>
      </c>
    </row>
    <row r="127" spans="1:6" ht="25.05" customHeight="1" x14ac:dyDescent="0.3">
      <c r="A127" s="11">
        <v>94</v>
      </c>
      <c r="B127" s="12" t="s">
        <v>159</v>
      </c>
      <c r="C127" s="12" t="s">
        <v>160</v>
      </c>
      <c r="D127" s="12">
        <v>2010</v>
      </c>
      <c r="E127" s="11" t="s">
        <v>9</v>
      </c>
      <c r="F127" s="11" t="s">
        <v>12</v>
      </c>
    </row>
    <row r="128" spans="1:6" ht="25.05" customHeight="1" x14ac:dyDescent="0.3">
      <c r="A128" s="11">
        <v>116</v>
      </c>
      <c r="B128" s="12" t="s">
        <v>261</v>
      </c>
      <c r="C128" s="12" t="s">
        <v>262</v>
      </c>
      <c r="D128" s="12">
        <v>2010</v>
      </c>
      <c r="E128" s="11" t="s">
        <v>9</v>
      </c>
      <c r="F128" s="11" t="s">
        <v>15</v>
      </c>
    </row>
    <row r="129" spans="1:6" ht="25.05" customHeight="1" x14ac:dyDescent="0.3">
      <c r="A129" s="11">
        <v>475</v>
      </c>
      <c r="B129" s="12" t="s">
        <v>41</v>
      </c>
      <c r="C129" s="12" t="s">
        <v>200</v>
      </c>
      <c r="D129" s="12">
        <v>2007</v>
      </c>
      <c r="E129" s="11" t="s">
        <v>9</v>
      </c>
      <c r="F129" s="11" t="s">
        <v>16</v>
      </c>
    </row>
    <row r="130" spans="1:6" ht="25.05" customHeight="1" x14ac:dyDescent="0.3">
      <c r="A130" s="11">
        <v>451</v>
      </c>
      <c r="B130" s="12" t="s">
        <v>99</v>
      </c>
      <c r="C130" s="11" t="s">
        <v>344</v>
      </c>
      <c r="D130" s="12">
        <v>2009</v>
      </c>
      <c r="E130" s="11" t="s">
        <v>9</v>
      </c>
      <c r="F130" s="11" t="s">
        <v>14</v>
      </c>
    </row>
    <row r="131" spans="1:6" ht="25.05" customHeight="1" x14ac:dyDescent="0.3">
      <c r="A131" s="11">
        <v>272</v>
      </c>
      <c r="B131" s="12" t="s">
        <v>39</v>
      </c>
      <c r="C131" s="12" t="s">
        <v>64</v>
      </c>
      <c r="D131" s="12">
        <v>2010</v>
      </c>
      <c r="E131" s="11" t="s">
        <v>9</v>
      </c>
      <c r="F131" s="11" t="s">
        <v>10</v>
      </c>
    </row>
    <row r="132" spans="1:6" ht="25.05" customHeight="1" x14ac:dyDescent="0.3">
      <c r="A132" s="11">
        <v>303</v>
      </c>
      <c r="B132" s="12" t="s">
        <v>261</v>
      </c>
      <c r="C132" s="11" t="s">
        <v>345</v>
      </c>
      <c r="D132" s="12">
        <v>2009</v>
      </c>
      <c r="E132" s="11" t="s">
        <v>9</v>
      </c>
      <c r="F132" s="11" t="s">
        <v>14</v>
      </c>
    </row>
    <row r="133" spans="1:6" ht="25.05" customHeight="1" x14ac:dyDescent="0.3">
      <c r="A133" s="11">
        <v>115</v>
      </c>
      <c r="B133" s="12" t="s">
        <v>267</v>
      </c>
      <c r="C133" s="12" t="s">
        <v>268</v>
      </c>
      <c r="D133" s="12">
        <v>2010</v>
      </c>
      <c r="E133" s="11" t="s">
        <v>9</v>
      </c>
      <c r="F133" s="11" t="s">
        <v>15</v>
      </c>
    </row>
    <row r="134" spans="1:6" ht="25.05" customHeight="1" x14ac:dyDescent="0.3">
      <c r="A134" s="11">
        <v>304</v>
      </c>
      <c r="B134" s="12" t="s">
        <v>90</v>
      </c>
      <c r="C134" s="11" t="s">
        <v>329</v>
      </c>
      <c r="D134" s="12">
        <v>2008</v>
      </c>
      <c r="E134" s="11" t="s">
        <v>9</v>
      </c>
      <c r="F134" s="11" t="s">
        <v>14</v>
      </c>
    </row>
    <row r="135" spans="1:6" ht="25.05" customHeight="1" x14ac:dyDescent="0.3">
      <c r="A135" s="11">
        <v>305</v>
      </c>
      <c r="B135" s="12" t="s">
        <v>76</v>
      </c>
      <c r="C135" s="11" t="s">
        <v>352</v>
      </c>
      <c r="D135" s="12">
        <v>2010</v>
      </c>
      <c r="E135" s="11" t="s">
        <v>9</v>
      </c>
      <c r="F135" s="11" t="s">
        <v>14</v>
      </c>
    </row>
    <row r="136" spans="1:6" ht="25.05" customHeight="1" x14ac:dyDescent="0.3">
      <c r="A136" s="11">
        <v>289</v>
      </c>
      <c r="B136" s="12" t="s">
        <v>44</v>
      </c>
      <c r="C136" s="12" t="s">
        <v>70</v>
      </c>
      <c r="D136" s="12">
        <v>2010</v>
      </c>
      <c r="E136" s="11" t="s">
        <v>9</v>
      </c>
      <c r="F136" s="11" t="s">
        <v>10</v>
      </c>
    </row>
    <row r="137" spans="1:6" ht="25.05" customHeight="1" x14ac:dyDescent="0.3">
      <c r="A137" s="11">
        <v>280</v>
      </c>
      <c r="B137" s="12" t="s">
        <v>45</v>
      </c>
      <c r="C137" s="12" t="s">
        <v>71</v>
      </c>
      <c r="D137" s="12">
        <v>2010</v>
      </c>
      <c r="E137" s="11" t="s">
        <v>9</v>
      </c>
      <c r="F137" s="11" t="s">
        <v>10</v>
      </c>
    </row>
    <row r="138" spans="1:6" ht="25.05" customHeight="1" x14ac:dyDescent="0.3">
      <c r="A138" s="11">
        <v>122</v>
      </c>
      <c r="B138" s="12" t="s">
        <v>88</v>
      </c>
      <c r="C138" s="12" t="s">
        <v>382</v>
      </c>
      <c r="D138" s="12">
        <v>2010</v>
      </c>
      <c r="E138" s="11" t="s">
        <v>9</v>
      </c>
      <c r="F138" s="11" t="s">
        <v>243</v>
      </c>
    </row>
    <row r="139" spans="1:6" ht="25.05" customHeight="1" x14ac:dyDescent="0.3">
      <c r="A139" s="17">
        <v>369</v>
      </c>
      <c r="B139" s="12" t="s">
        <v>82</v>
      </c>
      <c r="C139" s="11" t="s">
        <v>330</v>
      </c>
      <c r="D139" s="12">
        <v>2010</v>
      </c>
      <c r="E139" s="11" t="s">
        <v>9</v>
      </c>
      <c r="F139" s="11" t="s">
        <v>14</v>
      </c>
    </row>
    <row r="140" spans="1:6" ht="25.05" customHeight="1" x14ac:dyDescent="0.3">
      <c r="A140" s="17">
        <v>95</v>
      </c>
      <c r="B140" s="12" t="s">
        <v>74</v>
      </c>
      <c r="C140" s="12" t="s">
        <v>174</v>
      </c>
      <c r="D140" s="12">
        <v>2010</v>
      </c>
      <c r="E140" s="11" t="s">
        <v>9</v>
      </c>
      <c r="F140" s="11" t="s">
        <v>12</v>
      </c>
    </row>
    <row r="141" spans="1:6" ht="25.05" customHeight="1" x14ac:dyDescent="0.3">
      <c r="A141" s="17">
        <v>266</v>
      </c>
      <c r="B141" s="11" t="s">
        <v>89</v>
      </c>
      <c r="C141" s="11" t="s">
        <v>109</v>
      </c>
      <c r="D141" s="11"/>
      <c r="E141" s="11" t="s">
        <v>9</v>
      </c>
      <c r="F141" s="11" t="s">
        <v>11</v>
      </c>
    </row>
    <row r="142" spans="1:6" ht="25.05" customHeight="1" x14ac:dyDescent="0.3">
      <c r="A142" s="17">
        <v>96</v>
      </c>
      <c r="B142" s="12" t="s">
        <v>42</v>
      </c>
      <c r="C142" s="12" t="s">
        <v>195</v>
      </c>
      <c r="D142" s="12">
        <v>2009</v>
      </c>
      <c r="E142" s="11" t="s">
        <v>9</v>
      </c>
      <c r="F142" s="11" t="s">
        <v>12</v>
      </c>
    </row>
    <row r="143" spans="1:6" ht="25.05" customHeight="1" x14ac:dyDescent="0.3">
      <c r="A143" s="17">
        <v>218</v>
      </c>
      <c r="B143" s="12" t="s">
        <v>76</v>
      </c>
      <c r="C143" s="12" t="s">
        <v>364</v>
      </c>
      <c r="D143" s="12">
        <v>2009</v>
      </c>
      <c r="E143" s="11" t="s">
        <v>9</v>
      </c>
      <c r="F143" s="11" t="s">
        <v>13</v>
      </c>
    </row>
    <row r="144" spans="1:6" ht="25.05" customHeight="1" x14ac:dyDescent="0.3">
      <c r="A144" s="17">
        <v>370</v>
      </c>
      <c r="B144" s="12" t="s">
        <v>297</v>
      </c>
      <c r="C144" s="11" t="s">
        <v>298</v>
      </c>
      <c r="D144" s="12">
        <v>2010</v>
      </c>
      <c r="E144" s="11" t="s">
        <v>9</v>
      </c>
      <c r="F144" s="11" t="s">
        <v>14</v>
      </c>
    </row>
    <row r="145" spans="1:6" ht="25.05" customHeight="1" x14ac:dyDescent="0.3">
      <c r="A145" s="17">
        <v>97</v>
      </c>
      <c r="B145" s="12" t="s">
        <v>178</v>
      </c>
      <c r="C145" s="12" t="s">
        <v>187</v>
      </c>
      <c r="D145" s="12">
        <v>2009</v>
      </c>
      <c r="E145" s="11" t="s">
        <v>9</v>
      </c>
      <c r="F145" s="11" t="s">
        <v>12</v>
      </c>
    </row>
    <row r="146" spans="1:6" ht="25.05" customHeight="1" x14ac:dyDescent="0.3">
      <c r="A146" s="17">
        <v>98</v>
      </c>
      <c r="B146" s="12" t="s">
        <v>154</v>
      </c>
      <c r="C146" s="12" t="s">
        <v>183</v>
      </c>
      <c r="D146" s="12">
        <v>2009</v>
      </c>
      <c r="E146" s="11" t="s">
        <v>9</v>
      </c>
      <c r="F146" s="11" t="s">
        <v>12</v>
      </c>
    </row>
    <row r="147" spans="1:6" ht="25.05" customHeight="1" x14ac:dyDescent="0.3">
      <c r="A147" s="17">
        <v>473</v>
      </c>
      <c r="B147" s="12" t="s">
        <v>188</v>
      </c>
      <c r="C147" s="12" t="s">
        <v>202</v>
      </c>
      <c r="D147" s="12"/>
      <c r="E147" s="11" t="s">
        <v>9</v>
      </c>
      <c r="F147" s="11" t="s">
        <v>16</v>
      </c>
    </row>
    <row r="148" spans="1:6" ht="25.05" customHeight="1" x14ac:dyDescent="0.3">
      <c r="A148" s="17">
        <v>492</v>
      </c>
      <c r="B148" s="12" t="s">
        <v>190</v>
      </c>
      <c r="C148" s="12" t="s">
        <v>390</v>
      </c>
      <c r="D148" s="12">
        <v>2007</v>
      </c>
      <c r="E148" s="11" t="s">
        <v>9</v>
      </c>
      <c r="F148" s="11" t="s">
        <v>15</v>
      </c>
    </row>
    <row r="149" spans="1:6" ht="25.05" customHeight="1" x14ac:dyDescent="0.3">
      <c r="A149" s="17">
        <v>277</v>
      </c>
      <c r="B149" s="11" t="s">
        <v>88</v>
      </c>
      <c r="C149" s="11" t="s">
        <v>108</v>
      </c>
      <c r="D149" s="11"/>
      <c r="E149" s="11" t="s">
        <v>9</v>
      </c>
      <c r="F149" s="11" t="s">
        <v>11</v>
      </c>
    </row>
    <row r="150" spans="1:6" ht="25.05" customHeight="1" x14ac:dyDescent="0.3">
      <c r="A150" s="17">
        <v>20</v>
      </c>
      <c r="B150" s="12" t="s">
        <v>170</v>
      </c>
      <c r="C150" s="12" t="s">
        <v>171</v>
      </c>
      <c r="D150" s="12">
        <v>2010</v>
      </c>
      <c r="E150" s="11" t="s">
        <v>9</v>
      </c>
      <c r="F150" s="11" t="s">
        <v>12</v>
      </c>
    </row>
    <row r="151" spans="1:6" ht="25.05" customHeight="1" x14ac:dyDescent="0.3">
      <c r="A151" s="17">
        <v>300</v>
      </c>
      <c r="B151" s="12" t="s">
        <v>46</v>
      </c>
      <c r="C151" s="12" t="s">
        <v>72</v>
      </c>
      <c r="D151" s="12">
        <v>2010</v>
      </c>
      <c r="E151" s="11" t="s">
        <v>9</v>
      </c>
      <c r="F151" s="11" t="s">
        <v>10</v>
      </c>
    </row>
    <row r="152" spans="1:6" ht="25.05" customHeight="1" x14ac:dyDescent="0.3">
      <c r="A152" s="17">
        <v>371</v>
      </c>
      <c r="B152" s="12" t="s">
        <v>40</v>
      </c>
      <c r="C152" s="11" t="s">
        <v>301</v>
      </c>
      <c r="D152" s="12">
        <v>2010</v>
      </c>
      <c r="E152" s="11" t="s">
        <v>9</v>
      </c>
      <c r="F152" s="11" t="s">
        <v>14</v>
      </c>
    </row>
    <row r="153" spans="1:6" ht="25.05" customHeight="1" x14ac:dyDescent="0.3">
      <c r="A153" s="17">
        <v>372</v>
      </c>
      <c r="B153" s="12" t="s">
        <v>99</v>
      </c>
      <c r="C153" s="11" t="s">
        <v>307</v>
      </c>
      <c r="D153" s="12">
        <v>2010</v>
      </c>
      <c r="E153" s="11" t="s">
        <v>9</v>
      </c>
      <c r="F153" s="11" t="s">
        <v>14</v>
      </c>
    </row>
    <row r="154" spans="1:6" ht="25.05" customHeight="1" x14ac:dyDescent="0.3">
      <c r="A154" s="17">
        <v>373</v>
      </c>
      <c r="B154" s="12" t="s">
        <v>338</v>
      </c>
      <c r="C154" s="11" t="s">
        <v>339</v>
      </c>
      <c r="D154" s="12">
        <v>2009</v>
      </c>
      <c r="E154" s="11" t="s">
        <v>9</v>
      </c>
      <c r="F154" s="11" t="s">
        <v>14</v>
      </c>
    </row>
    <row r="155" spans="1:6" ht="25.05" customHeight="1" x14ac:dyDescent="0.3">
      <c r="A155" s="17">
        <v>483</v>
      </c>
      <c r="B155" s="12" t="s">
        <v>39</v>
      </c>
      <c r="C155" s="12" t="s">
        <v>244</v>
      </c>
      <c r="D155" s="12">
        <v>2007</v>
      </c>
      <c r="E155" s="11" t="s">
        <v>9</v>
      </c>
      <c r="F155" s="11" t="s">
        <v>15</v>
      </c>
    </row>
    <row r="156" spans="1:6" ht="25.05" customHeight="1" x14ac:dyDescent="0.3">
      <c r="A156" s="17">
        <v>21</v>
      </c>
      <c r="B156" s="12" t="s">
        <v>154</v>
      </c>
      <c r="C156" s="12" t="s">
        <v>155</v>
      </c>
      <c r="D156" s="12">
        <v>2010</v>
      </c>
      <c r="E156" s="11" t="s">
        <v>9</v>
      </c>
      <c r="F156" s="11" t="s">
        <v>12</v>
      </c>
    </row>
    <row r="157" spans="1:6" ht="25.05" customHeight="1" x14ac:dyDescent="0.3">
      <c r="A157" s="17">
        <v>22</v>
      </c>
      <c r="B157" s="12" t="s">
        <v>164</v>
      </c>
      <c r="C157" s="12" t="s">
        <v>165</v>
      </c>
      <c r="D157" s="9">
        <v>2010</v>
      </c>
      <c r="E157" s="11" t="s">
        <v>9</v>
      </c>
      <c r="F157" s="11" t="s">
        <v>12</v>
      </c>
    </row>
    <row r="158" spans="1:6" ht="25.05" customHeight="1" x14ac:dyDescent="0.3">
      <c r="A158" s="17">
        <v>23</v>
      </c>
      <c r="B158" s="12" t="s">
        <v>74</v>
      </c>
      <c r="C158" s="12" t="s">
        <v>192</v>
      </c>
      <c r="D158" s="12">
        <v>2009</v>
      </c>
      <c r="E158" s="11" t="s">
        <v>9</v>
      </c>
      <c r="F158" s="11" t="s">
        <v>12</v>
      </c>
    </row>
    <row r="159" spans="1:6" ht="25.05" customHeight="1" x14ac:dyDescent="0.3">
      <c r="A159" s="17">
        <v>374</v>
      </c>
      <c r="B159" s="12" t="s">
        <v>276</v>
      </c>
      <c r="C159" s="11" t="s">
        <v>331</v>
      </c>
      <c r="D159" s="12">
        <v>2010</v>
      </c>
      <c r="E159" s="11" t="s">
        <v>9</v>
      </c>
      <c r="F159" s="11" t="s">
        <v>14</v>
      </c>
    </row>
    <row r="160" spans="1:6" ht="25.05" customHeight="1" x14ac:dyDescent="0.3">
      <c r="A160" s="17">
        <v>484</v>
      </c>
      <c r="B160" s="12" t="s">
        <v>273</v>
      </c>
      <c r="C160" s="12" t="s">
        <v>274</v>
      </c>
      <c r="D160" s="12">
        <v>2009</v>
      </c>
      <c r="E160" s="11" t="s">
        <v>9</v>
      </c>
      <c r="F160" s="11" t="s">
        <v>15</v>
      </c>
    </row>
    <row r="161" spans="1:6" ht="25.05" customHeight="1" x14ac:dyDescent="0.3">
      <c r="A161" s="17">
        <v>150</v>
      </c>
      <c r="B161" s="12" t="s">
        <v>99</v>
      </c>
      <c r="C161" s="12" t="s">
        <v>236</v>
      </c>
      <c r="D161" s="12">
        <v>2008</v>
      </c>
      <c r="E161" s="11" t="s">
        <v>9</v>
      </c>
      <c r="F161" s="11" t="s">
        <v>243</v>
      </c>
    </row>
    <row r="162" spans="1:6" ht="25.05" customHeight="1" x14ac:dyDescent="0.3">
      <c r="A162" s="17">
        <v>284</v>
      </c>
      <c r="B162" s="11" t="s">
        <v>95</v>
      </c>
      <c r="C162" s="11" t="s">
        <v>358</v>
      </c>
      <c r="D162" s="11"/>
      <c r="E162" s="11" t="s">
        <v>9</v>
      </c>
      <c r="F162" s="11" t="s">
        <v>11</v>
      </c>
    </row>
    <row r="163" spans="1:6" ht="25.05" customHeight="1" x14ac:dyDescent="0.3">
      <c r="A163" s="17">
        <v>485</v>
      </c>
      <c r="B163" s="12" t="s">
        <v>103</v>
      </c>
      <c r="C163" s="12" t="s">
        <v>275</v>
      </c>
      <c r="D163" s="12">
        <v>2009</v>
      </c>
      <c r="E163" s="11" t="s">
        <v>9</v>
      </c>
      <c r="F163" s="11" t="s">
        <v>15</v>
      </c>
    </row>
    <row r="164" spans="1:6" ht="25.05" customHeight="1" x14ac:dyDescent="0.3">
      <c r="A164" s="17">
        <v>274</v>
      </c>
      <c r="B164" s="12" t="s">
        <v>40</v>
      </c>
      <c r="C164" s="12" t="s">
        <v>65</v>
      </c>
      <c r="D164" s="12">
        <v>2010</v>
      </c>
      <c r="E164" s="11" t="s">
        <v>9</v>
      </c>
      <c r="F164" s="11" t="s">
        <v>10</v>
      </c>
    </row>
    <row r="165" spans="1:6" ht="25.05" customHeight="1" x14ac:dyDescent="0.3">
      <c r="A165" s="17">
        <v>24</v>
      </c>
      <c r="B165" s="12" t="s">
        <v>181</v>
      </c>
      <c r="C165" s="12" t="s">
        <v>182</v>
      </c>
      <c r="D165" s="12">
        <v>2008</v>
      </c>
      <c r="E165" s="11" t="s">
        <v>9</v>
      </c>
      <c r="F165" s="11" t="s">
        <v>12</v>
      </c>
    </row>
    <row r="166" spans="1:6" ht="25.05" customHeight="1" x14ac:dyDescent="0.3">
      <c r="A166" s="17">
        <v>375</v>
      </c>
      <c r="B166" s="12" t="s">
        <v>327</v>
      </c>
      <c r="C166" s="11" t="s">
        <v>328</v>
      </c>
      <c r="D166" s="12">
        <v>2009</v>
      </c>
      <c r="E166" s="11" t="s">
        <v>9</v>
      </c>
      <c r="F166" s="11" t="s">
        <v>14</v>
      </c>
    </row>
    <row r="167" spans="1:6" ht="25.05" customHeight="1" x14ac:dyDescent="0.3">
      <c r="A167" s="17">
        <v>155</v>
      </c>
      <c r="B167" s="13" t="s">
        <v>408</v>
      </c>
      <c r="C167" s="13" t="s">
        <v>318</v>
      </c>
      <c r="D167" s="12">
        <v>2007</v>
      </c>
      <c r="E167" s="11" t="s">
        <v>9</v>
      </c>
      <c r="F167" s="11" t="s">
        <v>16</v>
      </c>
    </row>
    <row r="168" spans="1:6" ht="25.05" customHeight="1" x14ac:dyDescent="0.3">
      <c r="A168" s="17">
        <v>376</v>
      </c>
      <c r="B168" s="12" t="s">
        <v>317</v>
      </c>
      <c r="C168" s="11" t="s">
        <v>318</v>
      </c>
      <c r="D168" s="12">
        <v>2009</v>
      </c>
      <c r="E168" s="11" t="s">
        <v>9</v>
      </c>
      <c r="F168" s="11" t="s">
        <v>14</v>
      </c>
    </row>
    <row r="169" spans="1:6" ht="25.05" customHeight="1" x14ac:dyDescent="0.3">
      <c r="A169" s="17">
        <v>377</v>
      </c>
      <c r="B169" s="12" t="s">
        <v>45</v>
      </c>
      <c r="C169" s="11" t="s">
        <v>299</v>
      </c>
      <c r="D169" s="12">
        <v>2010</v>
      </c>
      <c r="E169" s="11" t="s">
        <v>9</v>
      </c>
      <c r="F169" s="11" t="s">
        <v>14</v>
      </c>
    </row>
    <row r="170" spans="1:6" ht="25.05" customHeight="1" x14ac:dyDescent="0.3">
      <c r="A170" s="17">
        <v>378</v>
      </c>
      <c r="B170" s="12" t="s">
        <v>295</v>
      </c>
      <c r="C170" s="11" t="s">
        <v>296</v>
      </c>
      <c r="D170" s="12">
        <v>2010</v>
      </c>
      <c r="E170" s="11" t="s">
        <v>9</v>
      </c>
      <c r="F170" s="11" t="s">
        <v>14</v>
      </c>
    </row>
    <row r="171" spans="1:6" ht="25.05" customHeight="1" x14ac:dyDescent="0.3">
      <c r="A171" s="17">
        <v>268</v>
      </c>
      <c r="B171" s="11" t="s">
        <v>43</v>
      </c>
      <c r="C171" s="11" t="s">
        <v>77</v>
      </c>
      <c r="D171" s="11"/>
      <c r="E171" s="11" t="s">
        <v>9</v>
      </c>
      <c r="F171" s="11" t="s">
        <v>11</v>
      </c>
    </row>
    <row r="172" spans="1:6" ht="25.05" customHeight="1" x14ac:dyDescent="0.3">
      <c r="A172" s="17">
        <v>486</v>
      </c>
      <c r="B172" s="12" t="s">
        <v>248</v>
      </c>
      <c r="C172" s="12" t="s">
        <v>249</v>
      </c>
      <c r="D172" s="12">
        <v>2008</v>
      </c>
      <c r="E172" s="11" t="s">
        <v>9</v>
      </c>
      <c r="F172" s="11" t="s">
        <v>15</v>
      </c>
    </row>
    <row r="173" spans="1:6" ht="25.05" customHeight="1" x14ac:dyDescent="0.3">
      <c r="A173" s="11">
        <v>265</v>
      </c>
      <c r="B173" s="11" t="s">
        <v>76</v>
      </c>
      <c r="C173" s="11" t="s">
        <v>102</v>
      </c>
      <c r="D173" s="11"/>
      <c r="E173" s="11" t="s">
        <v>9</v>
      </c>
      <c r="F173" s="11" t="s">
        <v>11</v>
      </c>
    </row>
    <row r="174" spans="1:6" ht="25.05" customHeight="1" x14ac:dyDescent="0.3">
      <c r="A174" s="11">
        <v>487</v>
      </c>
      <c r="B174" s="12" t="s">
        <v>154</v>
      </c>
      <c r="C174" s="12" t="s">
        <v>246</v>
      </c>
      <c r="D174" s="12">
        <v>2007</v>
      </c>
      <c r="E174" s="11" t="s">
        <v>9</v>
      </c>
      <c r="F174" s="11" t="s">
        <v>15</v>
      </c>
    </row>
    <row r="175" spans="1:6" ht="25.05" customHeight="1" x14ac:dyDescent="0.3">
      <c r="A175" s="11">
        <v>264</v>
      </c>
      <c r="B175" s="11" t="s">
        <v>44</v>
      </c>
      <c r="C175" s="11" t="s">
        <v>78</v>
      </c>
      <c r="D175" s="11"/>
      <c r="E175" s="11" t="s">
        <v>9</v>
      </c>
      <c r="F175" s="11" t="s">
        <v>11</v>
      </c>
    </row>
    <row r="176" spans="1:6" ht="25.05" customHeight="1" x14ac:dyDescent="0.3">
      <c r="A176" s="11">
        <v>472</v>
      </c>
      <c r="B176" s="12" t="s">
        <v>209</v>
      </c>
      <c r="C176" s="12" t="s">
        <v>210</v>
      </c>
      <c r="D176" s="12"/>
      <c r="E176" s="11" t="s">
        <v>9</v>
      </c>
      <c r="F176" s="11" t="s">
        <v>16</v>
      </c>
    </row>
    <row r="177" spans="1:6" ht="25.05" customHeight="1" x14ac:dyDescent="0.3">
      <c r="A177" s="11">
        <v>379</v>
      </c>
      <c r="B177" s="12" t="s">
        <v>312</v>
      </c>
      <c r="C177" s="11" t="s">
        <v>313</v>
      </c>
      <c r="D177" s="12">
        <v>2008</v>
      </c>
      <c r="E177" s="11" t="s">
        <v>9</v>
      </c>
      <c r="F177" s="11" t="s">
        <v>14</v>
      </c>
    </row>
    <row r="178" spans="1:6" ht="25.05" customHeight="1" x14ac:dyDescent="0.3">
      <c r="A178" s="11">
        <v>253</v>
      </c>
      <c r="B178" s="12" t="s">
        <v>42</v>
      </c>
      <c r="C178" s="12" t="s">
        <v>67</v>
      </c>
      <c r="D178" s="12">
        <v>2009</v>
      </c>
      <c r="E178" s="11" t="s">
        <v>9</v>
      </c>
      <c r="F178" s="11" t="s">
        <v>10</v>
      </c>
    </row>
    <row r="179" spans="1:6" ht="25.05" customHeight="1" x14ac:dyDescent="0.3">
      <c r="A179" s="11">
        <v>488</v>
      </c>
      <c r="B179" s="12" t="s">
        <v>90</v>
      </c>
      <c r="C179" s="12" t="s">
        <v>245</v>
      </c>
      <c r="D179" s="12">
        <v>2007</v>
      </c>
      <c r="E179" s="11" t="s">
        <v>9</v>
      </c>
      <c r="F179" s="11" t="s">
        <v>15</v>
      </c>
    </row>
    <row r="180" spans="1:6" ht="25.05" customHeight="1" x14ac:dyDescent="0.3">
      <c r="A180" s="11">
        <v>25</v>
      </c>
      <c r="B180" s="12" t="s">
        <v>90</v>
      </c>
      <c r="C180" s="12" t="s">
        <v>156</v>
      </c>
      <c r="D180" s="12">
        <v>2010</v>
      </c>
      <c r="E180" s="11" t="s">
        <v>9</v>
      </c>
      <c r="F180" s="11" t="s">
        <v>12</v>
      </c>
    </row>
    <row r="181" spans="1:6" ht="25.05" customHeight="1" x14ac:dyDescent="0.3">
      <c r="A181" s="11">
        <v>489</v>
      </c>
      <c r="B181" s="12" t="s">
        <v>269</v>
      </c>
      <c r="C181" s="12" t="s">
        <v>270</v>
      </c>
      <c r="D181" s="12">
        <v>2009</v>
      </c>
      <c r="E181" s="11" t="s">
        <v>9</v>
      </c>
      <c r="F181" s="11" t="s">
        <v>15</v>
      </c>
    </row>
    <row r="182" spans="1:6" ht="25.05" customHeight="1" x14ac:dyDescent="0.3">
      <c r="A182" s="11">
        <v>380</v>
      </c>
      <c r="B182" s="12" t="s">
        <v>154</v>
      </c>
      <c r="C182" s="11" t="s">
        <v>347</v>
      </c>
      <c r="D182" s="12">
        <v>2010</v>
      </c>
      <c r="E182" s="11" t="s">
        <v>9</v>
      </c>
      <c r="F182" s="11" t="s">
        <v>14</v>
      </c>
    </row>
    <row r="183" spans="1:6" ht="25.05" customHeight="1" x14ac:dyDescent="0.3">
      <c r="A183" s="11">
        <v>263</v>
      </c>
      <c r="B183" s="12" t="s">
        <v>44</v>
      </c>
      <c r="C183" s="12" t="s">
        <v>69</v>
      </c>
      <c r="D183" s="12">
        <v>2010</v>
      </c>
      <c r="E183" s="11" t="s">
        <v>9</v>
      </c>
      <c r="F183" s="11" t="s">
        <v>10</v>
      </c>
    </row>
    <row r="184" spans="1:6" ht="25.05" customHeight="1" x14ac:dyDescent="0.3">
      <c r="A184" s="11">
        <v>26</v>
      </c>
      <c r="B184" s="12" t="s">
        <v>190</v>
      </c>
      <c r="C184" s="12" t="s">
        <v>191</v>
      </c>
      <c r="D184" s="9">
        <v>2008</v>
      </c>
      <c r="E184" s="11" t="s">
        <v>9</v>
      </c>
      <c r="F184" s="11" t="s">
        <v>12</v>
      </c>
    </row>
    <row r="185" spans="1:6" ht="25.05" customHeight="1" x14ac:dyDescent="0.3">
      <c r="A185" s="11">
        <v>381</v>
      </c>
      <c r="B185" s="12" t="s">
        <v>342</v>
      </c>
      <c r="C185" s="11" t="s">
        <v>343</v>
      </c>
      <c r="D185" s="12">
        <v>2009</v>
      </c>
      <c r="E185" s="11" t="s">
        <v>9</v>
      </c>
      <c r="F185" s="11" t="s">
        <v>14</v>
      </c>
    </row>
    <row r="186" spans="1:6" ht="25.05" customHeight="1" x14ac:dyDescent="0.3">
      <c r="A186" s="11">
        <v>490</v>
      </c>
      <c r="B186" s="12" t="s">
        <v>250</v>
      </c>
      <c r="C186" s="12" t="s">
        <v>251</v>
      </c>
      <c r="D186" s="12">
        <v>2009</v>
      </c>
      <c r="E186" s="11" t="s">
        <v>9</v>
      </c>
      <c r="F186" s="11" t="s">
        <v>15</v>
      </c>
    </row>
    <row r="187" spans="1:6" ht="25.05" customHeight="1" x14ac:dyDescent="0.3">
      <c r="A187" s="11">
        <v>27</v>
      </c>
      <c r="B187" s="12" t="s">
        <v>161</v>
      </c>
      <c r="C187" s="12" t="s">
        <v>162</v>
      </c>
      <c r="D187" s="12">
        <v>2010</v>
      </c>
      <c r="E187" s="11" t="s">
        <v>9</v>
      </c>
      <c r="F187" s="11" t="s">
        <v>12</v>
      </c>
    </row>
    <row r="188" spans="1:6" ht="25.05" customHeight="1" x14ac:dyDescent="0.3">
      <c r="A188" s="11">
        <v>28</v>
      </c>
      <c r="B188" s="12" t="s">
        <v>168</v>
      </c>
      <c r="C188" s="12" t="s">
        <v>169</v>
      </c>
      <c r="D188" s="12">
        <v>2009</v>
      </c>
      <c r="E188" s="11" t="s">
        <v>9</v>
      </c>
      <c r="F188" s="11" t="s">
        <v>12</v>
      </c>
    </row>
    <row r="189" spans="1:6" ht="25.05" customHeight="1" x14ac:dyDescent="0.3">
      <c r="A189" s="11">
        <v>491</v>
      </c>
      <c r="B189" s="12" t="s">
        <v>38</v>
      </c>
      <c r="C189" s="12" t="s">
        <v>272</v>
      </c>
      <c r="D189" s="12">
        <v>2009</v>
      </c>
      <c r="E189" s="11" t="s">
        <v>9</v>
      </c>
      <c r="F189" s="11" t="s">
        <v>15</v>
      </c>
    </row>
    <row r="190" spans="1:6" ht="25.05" customHeight="1" x14ac:dyDescent="0.3">
      <c r="A190" s="11">
        <v>382</v>
      </c>
      <c r="B190" s="12" t="s">
        <v>188</v>
      </c>
      <c r="C190" s="11" t="s">
        <v>272</v>
      </c>
      <c r="D190" s="12">
        <v>2008</v>
      </c>
      <c r="E190" s="11" t="s">
        <v>9</v>
      </c>
      <c r="F190" s="11" t="s">
        <v>14</v>
      </c>
    </row>
    <row r="191" spans="1:6" ht="25.05" customHeight="1" x14ac:dyDescent="0.3">
      <c r="A191" s="11">
        <v>260</v>
      </c>
      <c r="B191" s="11" t="s">
        <v>42</v>
      </c>
      <c r="C191" s="11" t="s">
        <v>361</v>
      </c>
      <c r="D191" s="11"/>
      <c r="E191" s="11" t="s">
        <v>9</v>
      </c>
      <c r="F191" s="11" t="s">
        <v>11</v>
      </c>
    </row>
    <row r="192" spans="1:6" ht="25.05" customHeight="1" x14ac:dyDescent="0.3">
      <c r="A192" s="11">
        <v>493</v>
      </c>
      <c r="B192" s="12" t="s">
        <v>258</v>
      </c>
      <c r="C192" s="12" t="s">
        <v>259</v>
      </c>
      <c r="D192" s="12">
        <v>2009</v>
      </c>
      <c r="E192" s="11" t="s">
        <v>9</v>
      </c>
      <c r="F192" s="11" t="s">
        <v>15</v>
      </c>
    </row>
    <row r="193" spans="1:6" ht="25.05" customHeight="1" x14ac:dyDescent="0.3">
      <c r="A193" s="11">
        <v>383</v>
      </c>
      <c r="B193" s="12" t="s">
        <v>335</v>
      </c>
      <c r="C193" s="11" t="s">
        <v>336</v>
      </c>
      <c r="D193" s="12">
        <v>2006</v>
      </c>
      <c r="E193" s="11" t="s">
        <v>9</v>
      </c>
      <c r="F193" s="11" t="s">
        <v>14</v>
      </c>
    </row>
    <row r="194" spans="1:6" ht="25.05" customHeight="1" x14ac:dyDescent="0.3">
      <c r="A194" s="11">
        <v>469</v>
      </c>
      <c r="B194" s="12" t="s">
        <v>203</v>
      </c>
      <c r="C194" s="12" t="s">
        <v>204</v>
      </c>
      <c r="D194" s="12">
        <v>2007</v>
      </c>
      <c r="E194" s="11" t="s">
        <v>9</v>
      </c>
      <c r="F194" s="11" t="s">
        <v>16</v>
      </c>
    </row>
    <row r="195" spans="1:6" ht="25.05" customHeight="1" x14ac:dyDescent="0.3">
      <c r="A195" s="11">
        <v>495</v>
      </c>
      <c r="B195" s="12" t="s">
        <v>391</v>
      </c>
      <c r="C195" s="12" t="s">
        <v>392</v>
      </c>
      <c r="D195" s="12">
        <v>2010</v>
      </c>
      <c r="E195" s="11" t="s">
        <v>9</v>
      </c>
      <c r="F195" s="11" t="s">
        <v>15</v>
      </c>
    </row>
    <row r="196" spans="1:6" ht="25.05" customHeight="1" x14ac:dyDescent="0.3">
      <c r="A196" s="11">
        <v>430</v>
      </c>
      <c r="B196" s="11" t="s">
        <v>401</v>
      </c>
      <c r="C196" s="11" t="s">
        <v>392</v>
      </c>
      <c r="D196" s="11">
        <v>2007</v>
      </c>
      <c r="E196" s="11" t="s">
        <v>9</v>
      </c>
      <c r="F196" s="11" t="s">
        <v>16</v>
      </c>
    </row>
    <row r="197" spans="1:6" ht="25.05" customHeight="1" x14ac:dyDescent="0.3">
      <c r="A197" s="11">
        <v>384</v>
      </c>
      <c r="B197" s="12" t="s">
        <v>81</v>
      </c>
      <c r="C197" s="11" t="s">
        <v>333</v>
      </c>
      <c r="D197" s="12">
        <v>2009</v>
      </c>
      <c r="E197" s="11" t="s">
        <v>9</v>
      </c>
      <c r="F197" s="11" t="s">
        <v>14</v>
      </c>
    </row>
    <row r="198" spans="1:6" ht="25.05" customHeight="1" x14ac:dyDescent="0.3">
      <c r="A198" s="11">
        <v>468</v>
      </c>
      <c r="B198" s="12" t="s">
        <v>41</v>
      </c>
      <c r="C198" s="12" t="s">
        <v>201</v>
      </c>
      <c r="D198" s="12">
        <v>2008</v>
      </c>
      <c r="E198" s="11" t="s">
        <v>9</v>
      </c>
      <c r="F198" s="11" t="s">
        <v>16</v>
      </c>
    </row>
    <row r="199" spans="1:6" ht="25.05" customHeight="1" x14ac:dyDescent="0.3">
      <c r="A199" s="11">
        <v>494</v>
      </c>
      <c r="B199" s="12" t="s">
        <v>276</v>
      </c>
      <c r="C199" s="12" t="s">
        <v>277</v>
      </c>
      <c r="D199" s="12">
        <v>2007</v>
      </c>
      <c r="E199" s="11" t="s">
        <v>9</v>
      </c>
      <c r="F199" s="11" t="s">
        <v>15</v>
      </c>
    </row>
    <row r="200" spans="1:6" ht="25.05" customHeight="1" x14ac:dyDescent="0.3">
      <c r="A200" s="11">
        <v>470</v>
      </c>
      <c r="B200" s="12" t="s">
        <v>403</v>
      </c>
      <c r="C200" s="12" t="s">
        <v>404</v>
      </c>
      <c r="D200" s="12">
        <v>2009</v>
      </c>
      <c r="E200" s="11" t="s">
        <v>9</v>
      </c>
      <c r="F200" s="11" t="s">
        <v>16</v>
      </c>
    </row>
    <row r="201" spans="1:6" ht="25.05" customHeight="1" x14ac:dyDescent="0.3">
      <c r="A201" s="11">
        <v>148</v>
      </c>
      <c r="B201" s="12" t="s">
        <v>181</v>
      </c>
      <c r="C201" s="12" t="s">
        <v>377</v>
      </c>
      <c r="D201" s="12">
        <v>2010</v>
      </c>
      <c r="E201" s="11" t="s">
        <v>9</v>
      </c>
      <c r="F201" s="11" t="s">
        <v>243</v>
      </c>
    </row>
    <row r="202" spans="1:6" ht="25.05" customHeight="1" x14ac:dyDescent="0.3">
      <c r="A202" s="11">
        <v>256</v>
      </c>
      <c r="B202" s="12" t="s">
        <v>38</v>
      </c>
      <c r="C202" s="12" t="s">
        <v>396</v>
      </c>
      <c r="D202" s="12">
        <v>2010</v>
      </c>
      <c r="E202" s="11" t="s">
        <v>9</v>
      </c>
      <c r="F202" s="11" t="s">
        <v>10</v>
      </c>
    </row>
    <row r="203" spans="1:6" ht="25.05" customHeight="1" x14ac:dyDescent="0.3">
      <c r="A203" s="11">
        <v>78</v>
      </c>
      <c r="B203" s="12" t="s">
        <v>188</v>
      </c>
      <c r="C203" s="12" t="s">
        <v>189</v>
      </c>
      <c r="D203" s="10">
        <v>2009</v>
      </c>
      <c r="E203" s="11" t="s">
        <v>9</v>
      </c>
      <c r="F203" s="11" t="s">
        <v>12</v>
      </c>
    </row>
    <row r="204" spans="1:6" ht="25.05" customHeight="1" x14ac:dyDescent="0.3">
      <c r="A204" s="11">
        <v>385</v>
      </c>
      <c r="B204" s="12" t="s">
        <v>205</v>
      </c>
      <c r="C204" s="11" t="s">
        <v>314</v>
      </c>
      <c r="D204" s="12">
        <v>2007</v>
      </c>
      <c r="E204" s="11" t="s">
        <v>9</v>
      </c>
      <c r="F204" s="11" t="s">
        <v>14</v>
      </c>
    </row>
    <row r="205" spans="1:6" ht="25.05" customHeight="1" x14ac:dyDescent="0.3">
      <c r="A205" s="11">
        <v>188</v>
      </c>
      <c r="B205" s="12" t="s">
        <v>37</v>
      </c>
      <c r="C205" s="12" t="s">
        <v>63</v>
      </c>
      <c r="D205" s="12">
        <v>2009</v>
      </c>
      <c r="E205" s="11" t="s">
        <v>9</v>
      </c>
      <c r="F205" s="11" t="s">
        <v>10</v>
      </c>
    </row>
    <row r="206" spans="1:6" ht="25.05" customHeight="1" x14ac:dyDescent="0.3">
      <c r="A206" s="11">
        <v>386</v>
      </c>
      <c r="B206" s="12" t="s">
        <v>315</v>
      </c>
      <c r="C206" s="11" t="s">
        <v>316</v>
      </c>
      <c r="D206" s="12">
        <v>2010</v>
      </c>
      <c r="E206" s="11" t="s">
        <v>9</v>
      </c>
      <c r="F206" s="11" t="s">
        <v>14</v>
      </c>
    </row>
    <row r="207" spans="1:6" ht="25.05" customHeight="1" x14ac:dyDescent="0.3">
      <c r="A207" s="11">
        <v>143</v>
      </c>
      <c r="B207" s="12" t="s">
        <v>239</v>
      </c>
      <c r="C207" s="12" t="s">
        <v>240</v>
      </c>
      <c r="D207" s="12">
        <v>2009</v>
      </c>
      <c r="E207" s="11" t="s">
        <v>9</v>
      </c>
      <c r="F207" s="11" t="s">
        <v>243</v>
      </c>
    </row>
    <row r="208" spans="1:6" ht="25.05" customHeight="1" x14ac:dyDescent="0.3">
      <c r="A208" s="17">
        <v>76</v>
      </c>
      <c r="B208" s="12" t="s">
        <v>89</v>
      </c>
      <c r="C208" s="12" t="s">
        <v>194</v>
      </c>
      <c r="D208" s="12">
        <v>2009</v>
      </c>
      <c r="E208" s="11" t="s">
        <v>9</v>
      </c>
      <c r="F208" s="11" t="s">
        <v>12</v>
      </c>
    </row>
    <row r="209" spans="1:6" ht="25.05" customHeight="1" x14ac:dyDescent="0.3">
      <c r="A209" s="17">
        <v>74</v>
      </c>
      <c r="B209" s="12" t="s">
        <v>88</v>
      </c>
      <c r="C209" s="12" t="s">
        <v>172</v>
      </c>
      <c r="D209" s="12">
        <v>2010</v>
      </c>
      <c r="E209" s="11" t="s">
        <v>9</v>
      </c>
      <c r="F209" s="11" t="s">
        <v>12</v>
      </c>
    </row>
    <row r="210" spans="1:6" ht="25.05" customHeight="1" x14ac:dyDescent="0.3">
      <c r="A210" s="17">
        <v>187</v>
      </c>
      <c r="B210" s="12" t="s">
        <v>36</v>
      </c>
      <c r="C210" s="12" t="s">
        <v>58</v>
      </c>
      <c r="D210" s="12">
        <v>2009</v>
      </c>
      <c r="E210" s="11" t="s">
        <v>9</v>
      </c>
      <c r="F210" s="11" t="s">
        <v>10</v>
      </c>
    </row>
    <row r="211" spans="1:6" ht="25.05" customHeight="1" x14ac:dyDescent="0.3">
      <c r="A211" s="17">
        <v>70</v>
      </c>
      <c r="B211" s="12" t="s">
        <v>90</v>
      </c>
      <c r="C211" s="12" t="s">
        <v>58</v>
      </c>
      <c r="D211" s="12">
        <v>2009</v>
      </c>
      <c r="E211" s="11" t="s">
        <v>9</v>
      </c>
      <c r="F211" s="11" t="s">
        <v>12</v>
      </c>
    </row>
    <row r="212" spans="1:6" ht="25.05" customHeight="1" x14ac:dyDescent="0.3">
      <c r="A212" s="17">
        <v>496</v>
      </c>
      <c r="B212" s="12" t="s">
        <v>76</v>
      </c>
      <c r="C212" s="12" t="s">
        <v>58</v>
      </c>
      <c r="D212" s="12">
        <v>2008</v>
      </c>
      <c r="E212" s="11" t="s">
        <v>9</v>
      </c>
      <c r="F212" s="11" t="s">
        <v>15</v>
      </c>
    </row>
    <row r="213" spans="1:6" ht="25.05" customHeight="1" x14ac:dyDescent="0.3">
      <c r="A213" s="17">
        <v>270</v>
      </c>
      <c r="B213" s="11" t="s">
        <v>90</v>
      </c>
      <c r="C213" s="11" t="s">
        <v>91</v>
      </c>
      <c r="D213" s="11"/>
      <c r="E213" s="11" t="s">
        <v>9</v>
      </c>
      <c r="F213" s="11" t="s">
        <v>11</v>
      </c>
    </row>
    <row r="214" spans="1:6" ht="25.05" customHeight="1" x14ac:dyDescent="0.3">
      <c r="A214" s="17">
        <v>273</v>
      </c>
      <c r="B214" s="11" t="s">
        <v>45</v>
      </c>
      <c r="C214" s="11" t="s">
        <v>332</v>
      </c>
      <c r="D214" s="11"/>
      <c r="E214" s="11" t="s">
        <v>9</v>
      </c>
      <c r="F214" s="11" t="s">
        <v>11</v>
      </c>
    </row>
    <row r="215" spans="1:6" ht="25.05" customHeight="1" x14ac:dyDescent="0.3">
      <c r="A215" s="17">
        <v>387</v>
      </c>
      <c r="B215" s="12" t="s">
        <v>273</v>
      </c>
      <c r="C215" s="11" t="s">
        <v>332</v>
      </c>
      <c r="D215" s="12">
        <v>2010</v>
      </c>
      <c r="E215" s="11" t="s">
        <v>9</v>
      </c>
      <c r="F215" s="11" t="s">
        <v>14</v>
      </c>
    </row>
    <row r="216" spans="1:6" ht="25.05" customHeight="1" x14ac:dyDescent="0.3">
      <c r="A216" s="17">
        <v>467</v>
      </c>
      <c r="B216" s="12" t="s">
        <v>207</v>
      </c>
      <c r="C216" s="12" t="s">
        <v>208</v>
      </c>
      <c r="D216" s="12"/>
      <c r="E216" s="11" t="s">
        <v>9</v>
      </c>
      <c r="F216" s="11" t="s">
        <v>16</v>
      </c>
    </row>
    <row r="217" spans="1:6" ht="25.05" customHeight="1" x14ac:dyDescent="0.3">
      <c r="A217" s="17">
        <v>388</v>
      </c>
      <c r="B217" s="12" t="s">
        <v>324</v>
      </c>
      <c r="C217" s="11" t="s">
        <v>325</v>
      </c>
      <c r="D217" s="12">
        <v>2007</v>
      </c>
      <c r="E217" s="11" t="s">
        <v>9</v>
      </c>
      <c r="F217" s="11" t="s">
        <v>14</v>
      </c>
    </row>
    <row r="218" spans="1:6" ht="25.05" customHeight="1" x14ac:dyDescent="0.3">
      <c r="A218" s="17">
        <v>71</v>
      </c>
      <c r="B218" s="12" t="s">
        <v>99</v>
      </c>
      <c r="C218" s="12" t="s">
        <v>153</v>
      </c>
      <c r="D218" s="12">
        <v>2010</v>
      </c>
      <c r="E218" s="11" t="s">
        <v>9</v>
      </c>
      <c r="F218" s="11" t="s">
        <v>12</v>
      </c>
    </row>
    <row r="219" spans="1:6" ht="25.05" customHeight="1" x14ac:dyDescent="0.3">
      <c r="A219" s="17">
        <v>389</v>
      </c>
      <c r="B219" s="12" t="s">
        <v>207</v>
      </c>
      <c r="C219" s="11" t="s">
        <v>337</v>
      </c>
      <c r="D219" s="12">
        <v>2009</v>
      </c>
      <c r="E219" s="11" t="s">
        <v>9</v>
      </c>
      <c r="F219" s="11" t="s">
        <v>14</v>
      </c>
    </row>
    <row r="220" spans="1:6" ht="25.05" customHeight="1" x14ac:dyDescent="0.3">
      <c r="A220" s="17">
        <v>142</v>
      </c>
      <c r="B220" s="12" t="s">
        <v>380</v>
      </c>
      <c r="C220" s="12" t="s">
        <v>254</v>
      </c>
      <c r="D220" s="12">
        <v>2010</v>
      </c>
      <c r="E220" s="11" t="s">
        <v>9</v>
      </c>
      <c r="F220" s="11" t="s">
        <v>243</v>
      </c>
    </row>
    <row r="221" spans="1:6" ht="25.05" customHeight="1" x14ac:dyDescent="0.3">
      <c r="A221" s="17">
        <v>497</v>
      </c>
      <c r="B221" s="12" t="s">
        <v>253</v>
      </c>
      <c r="C221" s="12" t="s">
        <v>254</v>
      </c>
      <c r="D221" s="12">
        <v>2010</v>
      </c>
      <c r="E221" s="11" t="s">
        <v>9</v>
      </c>
      <c r="F221" s="11" t="s">
        <v>15</v>
      </c>
    </row>
    <row r="222" spans="1:6" ht="25.05" customHeight="1" x14ac:dyDescent="0.3">
      <c r="A222" s="17">
        <v>390</v>
      </c>
      <c r="B222" s="12" t="s">
        <v>38</v>
      </c>
      <c r="C222" s="11" t="s">
        <v>254</v>
      </c>
      <c r="D222" s="12">
        <v>2007</v>
      </c>
      <c r="E222" s="11" t="s">
        <v>9</v>
      </c>
      <c r="F222" s="11" t="s">
        <v>14</v>
      </c>
    </row>
    <row r="223" spans="1:6" ht="25.05" customHeight="1" x14ac:dyDescent="0.3">
      <c r="A223" s="17">
        <v>72</v>
      </c>
      <c r="B223" s="12" t="s">
        <v>42</v>
      </c>
      <c r="C223" s="12" t="s">
        <v>180</v>
      </c>
      <c r="D223" s="12">
        <v>2009</v>
      </c>
      <c r="E223" s="11" t="s">
        <v>9</v>
      </c>
      <c r="F223" s="11" t="s">
        <v>12</v>
      </c>
    </row>
    <row r="224" spans="1:6" ht="25.05" customHeight="1" x14ac:dyDescent="0.3">
      <c r="A224" s="17">
        <v>262</v>
      </c>
      <c r="B224" s="12" t="s">
        <v>43</v>
      </c>
      <c r="C224" s="12" t="s">
        <v>68</v>
      </c>
      <c r="D224" s="12">
        <v>2009</v>
      </c>
      <c r="E224" s="11" t="s">
        <v>9</v>
      </c>
      <c r="F224" s="11" t="s">
        <v>10</v>
      </c>
    </row>
    <row r="225" spans="1:6" ht="25.05" customHeight="1" x14ac:dyDescent="0.3">
      <c r="A225" s="17">
        <v>261</v>
      </c>
      <c r="B225" s="12" t="s">
        <v>41</v>
      </c>
      <c r="C225" s="12" t="s">
        <v>66</v>
      </c>
      <c r="D225" s="12">
        <v>2008</v>
      </c>
      <c r="E225" s="11" t="s">
        <v>9</v>
      </c>
      <c r="F225" s="11" t="s">
        <v>10</v>
      </c>
    </row>
    <row r="226" spans="1:6" ht="25.05" customHeight="1" x14ac:dyDescent="0.3">
      <c r="A226" s="17">
        <v>391</v>
      </c>
      <c r="B226" s="12" t="s">
        <v>178</v>
      </c>
      <c r="C226" s="11" t="s">
        <v>66</v>
      </c>
      <c r="D226" s="12">
        <v>2008</v>
      </c>
      <c r="E226" s="11" t="s">
        <v>9</v>
      </c>
      <c r="F226" s="11" t="s">
        <v>14</v>
      </c>
    </row>
    <row r="227" spans="1:6" ht="25.05" customHeight="1" x14ac:dyDescent="0.3">
      <c r="A227" s="17">
        <v>91</v>
      </c>
      <c r="B227" s="12" t="s">
        <v>181</v>
      </c>
      <c r="C227" s="12" t="s">
        <v>386</v>
      </c>
      <c r="D227" s="12">
        <v>2007</v>
      </c>
      <c r="E227" s="11" t="s">
        <v>9</v>
      </c>
      <c r="F227" s="11" t="s">
        <v>12</v>
      </c>
    </row>
    <row r="228" spans="1:6" ht="25.05" customHeight="1" x14ac:dyDescent="0.3">
      <c r="A228" s="17">
        <v>392</v>
      </c>
      <c r="B228" s="12" t="s">
        <v>47</v>
      </c>
      <c r="C228" s="11" t="s">
        <v>346</v>
      </c>
      <c r="D228" s="12">
        <v>2009</v>
      </c>
      <c r="E228" s="11" t="s">
        <v>9</v>
      </c>
      <c r="F228" s="11" t="s">
        <v>14</v>
      </c>
    </row>
    <row r="229" spans="1:6" ht="25.05" customHeight="1" x14ac:dyDescent="0.3">
      <c r="A229" s="17">
        <v>239</v>
      </c>
      <c r="B229" s="12" t="s">
        <v>99</v>
      </c>
      <c r="C229" s="12" t="s">
        <v>166</v>
      </c>
      <c r="D229" s="12">
        <v>2010</v>
      </c>
      <c r="E229" s="11" t="s">
        <v>9</v>
      </c>
      <c r="F229" s="11" t="s">
        <v>12</v>
      </c>
    </row>
    <row r="230" spans="1:6" ht="25.05" customHeight="1" x14ac:dyDescent="0.3">
      <c r="A230" s="17">
        <v>271</v>
      </c>
      <c r="B230" s="11" t="s">
        <v>82</v>
      </c>
      <c r="C230" s="11" t="s">
        <v>353</v>
      </c>
      <c r="D230" s="11"/>
      <c r="E230" s="11" t="s">
        <v>9</v>
      </c>
      <c r="F230" s="11" t="s">
        <v>11</v>
      </c>
    </row>
    <row r="231" spans="1:6" ht="25.05" customHeight="1" x14ac:dyDescent="0.3">
      <c r="A231" s="17">
        <v>141</v>
      </c>
      <c r="B231" s="12" t="s">
        <v>170</v>
      </c>
      <c r="C231" s="12" t="s">
        <v>381</v>
      </c>
      <c r="D231" s="12">
        <v>2010</v>
      </c>
      <c r="E231" s="11" t="s">
        <v>9</v>
      </c>
      <c r="F231" s="11" t="s">
        <v>243</v>
      </c>
    </row>
    <row r="232" spans="1:6" ht="25.05" customHeight="1" x14ac:dyDescent="0.3">
      <c r="A232" s="17">
        <v>393</v>
      </c>
      <c r="B232" s="12" t="s">
        <v>276</v>
      </c>
      <c r="C232" s="11" t="s">
        <v>322</v>
      </c>
      <c r="D232" s="12">
        <v>2007</v>
      </c>
      <c r="E232" s="11" t="s">
        <v>9</v>
      </c>
      <c r="F232" s="11" t="s">
        <v>14</v>
      </c>
    </row>
    <row r="233" spans="1:6" ht="25.05" customHeight="1" x14ac:dyDescent="0.3">
      <c r="A233" s="17">
        <v>217</v>
      </c>
      <c r="B233" s="12" t="s">
        <v>154</v>
      </c>
      <c r="C233" s="12" t="s">
        <v>228</v>
      </c>
      <c r="D233" s="12">
        <v>2008</v>
      </c>
      <c r="E233" s="11" t="s">
        <v>9</v>
      </c>
      <c r="F233" s="11" t="s">
        <v>13</v>
      </c>
    </row>
    <row r="234" spans="1:6" ht="25.05" customHeight="1" x14ac:dyDescent="0.3">
      <c r="A234" s="17">
        <v>394</v>
      </c>
      <c r="B234" s="12" t="s">
        <v>338</v>
      </c>
      <c r="C234" s="11" t="s">
        <v>350</v>
      </c>
      <c r="D234" s="12">
        <v>2010</v>
      </c>
      <c r="E234" s="11" t="s">
        <v>9</v>
      </c>
      <c r="F234" s="11" t="s">
        <v>14</v>
      </c>
    </row>
    <row r="235" spans="1:6" ht="25.05" customHeight="1" x14ac:dyDescent="0.3">
      <c r="A235" s="17">
        <v>269</v>
      </c>
      <c r="B235" s="11" t="s">
        <v>103</v>
      </c>
      <c r="C235" s="11" t="s">
        <v>105</v>
      </c>
      <c r="D235" s="11"/>
      <c r="E235" s="11" t="s">
        <v>9</v>
      </c>
      <c r="F235" s="11" t="s">
        <v>11</v>
      </c>
    </row>
    <row r="236" spans="1:6" ht="25.05" customHeight="1" x14ac:dyDescent="0.3">
      <c r="A236" s="17">
        <v>466</v>
      </c>
      <c r="B236" s="12" t="s">
        <v>46</v>
      </c>
      <c r="C236" s="12" t="s">
        <v>224</v>
      </c>
      <c r="D236" s="12"/>
      <c r="E236" s="11" t="s">
        <v>9</v>
      </c>
      <c r="F236" s="11" t="s">
        <v>16</v>
      </c>
    </row>
    <row r="237" spans="1:6" ht="25.05" customHeight="1" x14ac:dyDescent="0.3">
      <c r="A237" s="17">
        <v>238</v>
      </c>
      <c r="B237" s="12" t="s">
        <v>38</v>
      </c>
      <c r="C237" s="12" t="s">
        <v>177</v>
      </c>
      <c r="D237" s="12">
        <v>2009</v>
      </c>
      <c r="E237" s="11" t="s">
        <v>9</v>
      </c>
      <c r="F237" s="11" t="s">
        <v>12</v>
      </c>
    </row>
    <row r="238" spans="1:6" ht="25.05" customHeight="1" x14ac:dyDescent="0.3">
      <c r="A238" s="17">
        <v>285</v>
      </c>
      <c r="B238" s="12" t="s">
        <v>47</v>
      </c>
      <c r="C238" s="12" t="s">
        <v>73</v>
      </c>
      <c r="D238" s="12">
        <v>2010</v>
      </c>
      <c r="E238" s="11" t="s">
        <v>9</v>
      </c>
      <c r="F238" s="11" t="s">
        <v>10</v>
      </c>
    </row>
    <row r="239" spans="1:6" ht="25.05" customHeight="1" x14ac:dyDescent="0.3">
      <c r="A239" s="17">
        <v>428</v>
      </c>
      <c r="B239" s="11" t="s">
        <v>43</v>
      </c>
      <c r="C239" s="11" t="s">
        <v>387</v>
      </c>
      <c r="D239" s="11">
        <v>2009</v>
      </c>
      <c r="E239" s="11" t="s">
        <v>9</v>
      </c>
      <c r="F239" s="11" t="s">
        <v>11</v>
      </c>
    </row>
    <row r="240" spans="1:6" ht="25.05" customHeight="1" x14ac:dyDescent="0.3">
      <c r="A240" s="17">
        <v>395</v>
      </c>
      <c r="B240" s="12" t="s">
        <v>302</v>
      </c>
      <c r="C240" s="11" t="s">
        <v>303</v>
      </c>
      <c r="D240" s="12">
        <v>2010</v>
      </c>
      <c r="E240" s="11" t="s">
        <v>9</v>
      </c>
      <c r="F240" s="11" t="s">
        <v>14</v>
      </c>
    </row>
    <row r="241" spans="1:6" ht="25.05" customHeight="1" x14ac:dyDescent="0.3">
      <c r="A241" s="17">
        <v>465</v>
      </c>
      <c r="B241" s="12" t="s">
        <v>88</v>
      </c>
      <c r="C241" s="12" t="s">
        <v>206</v>
      </c>
      <c r="D241" s="12">
        <v>2008</v>
      </c>
      <c r="E241" s="11" t="s">
        <v>9</v>
      </c>
      <c r="F241" s="11" t="s">
        <v>16</v>
      </c>
    </row>
    <row r="242" spans="1:6" ht="25.05" customHeight="1" x14ac:dyDescent="0.3">
      <c r="A242" s="11">
        <v>396</v>
      </c>
      <c r="B242" s="12" t="s">
        <v>305</v>
      </c>
      <c r="C242" s="11" t="s">
        <v>306</v>
      </c>
      <c r="D242" s="12">
        <v>2010</v>
      </c>
      <c r="E242" s="11" t="s">
        <v>9</v>
      </c>
      <c r="F242" s="11" t="s">
        <v>14</v>
      </c>
    </row>
    <row r="243" spans="1:6" ht="25.05" customHeight="1" x14ac:dyDescent="0.3">
      <c r="A243" s="11">
        <v>397</v>
      </c>
      <c r="B243" s="12" t="s">
        <v>170</v>
      </c>
      <c r="C243" s="11" t="s">
        <v>308</v>
      </c>
      <c r="D243" s="12">
        <v>2009</v>
      </c>
      <c r="E243" s="11" t="s">
        <v>9</v>
      </c>
      <c r="F243" s="11" t="s">
        <v>14</v>
      </c>
    </row>
    <row r="244" spans="1:6" ht="25.05" customHeight="1" x14ac:dyDescent="0.3">
      <c r="A244" s="11">
        <v>398</v>
      </c>
      <c r="B244" s="12" t="s">
        <v>340</v>
      </c>
      <c r="C244" s="11" t="s">
        <v>341</v>
      </c>
      <c r="D244" s="12">
        <v>2009</v>
      </c>
      <c r="E244" s="11" t="s">
        <v>9</v>
      </c>
      <c r="F244" s="11" t="s">
        <v>14</v>
      </c>
    </row>
    <row r="245" spans="1:6" ht="25.05" customHeight="1" x14ac:dyDescent="0.3">
      <c r="A245" s="11">
        <v>482</v>
      </c>
      <c r="B245" s="12" t="s">
        <v>164</v>
      </c>
      <c r="C245" s="11" t="s">
        <v>283</v>
      </c>
      <c r="D245" s="12">
        <v>2008</v>
      </c>
      <c r="E245" s="11" t="s">
        <v>9</v>
      </c>
      <c r="F245" s="11" t="s">
        <v>14</v>
      </c>
    </row>
    <row r="246" spans="1:6" ht="25.05" customHeight="1" x14ac:dyDescent="0.3">
      <c r="A246" s="11">
        <v>197</v>
      </c>
      <c r="B246" s="12" t="s">
        <v>178</v>
      </c>
      <c r="C246" s="12" t="s">
        <v>179</v>
      </c>
      <c r="D246" s="12">
        <v>2008</v>
      </c>
      <c r="E246" s="11" t="s">
        <v>9</v>
      </c>
      <c r="F246" s="11" t="s">
        <v>12</v>
      </c>
    </row>
    <row r="247" spans="1:6" ht="25.05" customHeight="1" x14ac:dyDescent="0.3">
      <c r="A247" s="11">
        <v>248</v>
      </c>
      <c r="B247" s="12" t="s">
        <v>178</v>
      </c>
      <c r="C247" s="11" t="s">
        <v>115</v>
      </c>
      <c r="D247" s="12">
        <v>2010</v>
      </c>
      <c r="E247" s="11" t="s">
        <v>9</v>
      </c>
      <c r="F247" s="11" t="s">
        <v>14</v>
      </c>
    </row>
    <row r="248" spans="1:6" ht="25.05" customHeight="1" x14ac:dyDescent="0.3">
      <c r="A248" s="11">
        <v>249</v>
      </c>
      <c r="B248" s="12" t="s">
        <v>88</v>
      </c>
      <c r="C248" s="11" t="s">
        <v>320</v>
      </c>
      <c r="D248" s="12">
        <v>2009</v>
      </c>
      <c r="E248" s="11" t="s">
        <v>9</v>
      </c>
      <c r="F248" s="11" t="s">
        <v>14</v>
      </c>
    </row>
    <row r="249" spans="1:6" ht="25.05" customHeight="1" x14ac:dyDescent="0.3">
      <c r="A249" s="11">
        <v>298</v>
      </c>
      <c r="B249" s="11" t="s">
        <v>74</v>
      </c>
      <c r="C249" s="11" t="s">
        <v>75</v>
      </c>
      <c r="D249" s="11"/>
      <c r="E249" s="11" t="s">
        <v>9</v>
      </c>
      <c r="F249" s="11" t="s">
        <v>11</v>
      </c>
    </row>
    <row r="250" spans="1:6" ht="25.05" customHeight="1" x14ac:dyDescent="0.3">
      <c r="A250" s="11">
        <v>297</v>
      </c>
      <c r="B250" s="11" t="s">
        <v>199</v>
      </c>
      <c r="C250" s="11" t="s">
        <v>75</v>
      </c>
      <c r="D250" s="11"/>
      <c r="E250" s="11" t="s">
        <v>9</v>
      </c>
      <c r="F250" s="11" t="s">
        <v>11</v>
      </c>
    </row>
    <row r="251" spans="1:6" ht="25.05" customHeight="1" x14ac:dyDescent="0.3">
      <c r="A251" s="11">
        <v>278</v>
      </c>
      <c r="B251" s="11" t="s">
        <v>42</v>
      </c>
      <c r="C251" s="11" t="s">
        <v>355</v>
      </c>
      <c r="D251" s="11"/>
      <c r="E251" s="11" t="s">
        <v>9</v>
      </c>
      <c r="F251" s="11" t="s">
        <v>11</v>
      </c>
    </row>
    <row r="252" spans="1:6" ht="25.05" customHeight="1" x14ac:dyDescent="0.3">
      <c r="A252" s="11">
        <v>290</v>
      </c>
      <c r="B252" s="11" t="s">
        <v>99</v>
      </c>
      <c r="C252" s="11" t="s">
        <v>176</v>
      </c>
      <c r="D252" s="11"/>
      <c r="E252" s="11" t="s">
        <v>9</v>
      </c>
      <c r="F252" s="11" t="s">
        <v>11</v>
      </c>
    </row>
    <row r="253" spans="1:6" ht="25.05" customHeight="1" x14ac:dyDescent="0.3">
      <c r="A253" s="11">
        <v>198</v>
      </c>
      <c r="B253" s="12" t="s">
        <v>38</v>
      </c>
      <c r="C253" s="12" t="s">
        <v>176</v>
      </c>
      <c r="D253" s="12">
        <v>2009</v>
      </c>
      <c r="E253" s="11" t="s">
        <v>9</v>
      </c>
      <c r="F253" s="11" t="s">
        <v>12</v>
      </c>
    </row>
    <row r="254" spans="1:6" ht="25.05" customHeight="1" x14ac:dyDescent="0.3">
      <c r="A254" s="11">
        <v>250</v>
      </c>
      <c r="B254" s="12" t="s">
        <v>265</v>
      </c>
      <c r="C254" s="11" t="s">
        <v>311</v>
      </c>
      <c r="D254" s="12">
        <v>2010</v>
      </c>
      <c r="E254" s="11" t="s">
        <v>9</v>
      </c>
      <c r="F254" s="11" t="s">
        <v>14</v>
      </c>
    </row>
    <row r="255" spans="1:6" ht="25.05" customHeight="1" x14ac:dyDescent="0.3">
      <c r="A255" s="11">
        <v>275</v>
      </c>
      <c r="B255" s="11" t="s">
        <v>76</v>
      </c>
      <c r="C255" s="11" t="s">
        <v>356</v>
      </c>
      <c r="D255" s="11"/>
      <c r="E255" s="11" t="s">
        <v>9</v>
      </c>
      <c r="F255" s="11" t="s">
        <v>11</v>
      </c>
    </row>
    <row r="256" spans="1:6" ht="25.05" customHeight="1" x14ac:dyDescent="0.3">
      <c r="A256" s="11">
        <v>399</v>
      </c>
      <c r="B256" s="12" t="s">
        <v>324</v>
      </c>
      <c r="C256" s="11" t="s">
        <v>374</v>
      </c>
      <c r="D256" s="12">
        <v>2009</v>
      </c>
      <c r="E256" s="11" t="s">
        <v>9</v>
      </c>
      <c r="F256" s="11" t="s">
        <v>14</v>
      </c>
    </row>
    <row r="257" spans="1:6" ht="25.05" customHeight="1" x14ac:dyDescent="0.3">
      <c r="A257" s="11">
        <v>199</v>
      </c>
      <c r="B257" s="12" t="s">
        <v>43</v>
      </c>
      <c r="C257" s="12" t="s">
        <v>193</v>
      </c>
      <c r="D257" s="12">
        <v>2008</v>
      </c>
      <c r="E257" s="11" t="s">
        <v>9</v>
      </c>
      <c r="F257" s="11" t="s">
        <v>12</v>
      </c>
    </row>
    <row r="258" spans="1:6" ht="25.05" customHeight="1" x14ac:dyDescent="0.3">
      <c r="A258" s="11">
        <v>299</v>
      </c>
      <c r="B258" s="11" t="s">
        <v>103</v>
      </c>
      <c r="C258" s="11" t="s">
        <v>104</v>
      </c>
      <c r="D258" s="11"/>
      <c r="E258" s="11" t="s">
        <v>9</v>
      </c>
      <c r="F258" s="11" t="s">
        <v>11</v>
      </c>
    </row>
    <row r="259" spans="1:6" ht="25.05" customHeight="1" x14ac:dyDescent="0.3">
      <c r="A259" s="11">
        <v>200</v>
      </c>
      <c r="B259" s="12" t="s">
        <v>154</v>
      </c>
      <c r="C259" s="12" t="s">
        <v>163</v>
      </c>
      <c r="D259" s="12">
        <v>2011</v>
      </c>
      <c r="E259" s="11" t="s">
        <v>9</v>
      </c>
      <c r="F259" s="11" t="s">
        <v>12</v>
      </c>
    </row>
    <row r="260" spans="1:6" ht="25.05" customHeight="1" x14ac:dyDescent="0.3">
      <c r="A260" s="11">
        <v>201</v>
      </c>
      <c r="B260" s="12" t="s">
        <v>184</v>
      </c>
      <c r="C260" s="12" t="s">
        <v>185</v>
      </c>
      <c r="D260" s="12">
        <v>2008</v>
      </c>
      <c r="E260" s="11" t="s">
        <v>9</v>
      </c>
      <c r="F260" s="11" t="s">
        <v>12</v>
      </c>
    </row>
    <row r="261" spans="1:6" ht="25.05" customHeight="1" x14ac:dyDescent="0.3">
      <c r="A261" s="11">
        <v>499</v>
      </c>
      <c r="B261" s="12" t="s">
        <v>255</v>
      </c>
      <c r="C261" s="12" t="s">
        <v>256</v>
      </c>
      <c r="D261" s="12">
        <v>2009</v>
      </c>
      <c r="E261" s="11" t="s">
        <v>9</v>
      </c>
      <c r="F261" s="11" t="s">
        <v>15</v>
      </c>
    </row>
    <row r="262" spans="1:6" ht="25.05" customHeight="1" x14ac:dyDescent="0.3">
      <c r="A262" s="11">
        <v>257</v>
      </c>
      <c r="B262" s="11" t="s">
        <v>44</v>
      </c>
      <c r="C262" s="11" t="s">
        <v>106</v>
      </c>
      <c r="D262" s="11"/>
      <c r="E262" s="11" t="s">
        <v>9</v>
      </c>
      <c r="F262" s="11" t="s">
        <v>11</v>
      </c>
    </row>
    <row r="263" spans="1:6" ht="25.05" customHeight="1" x14ac:dyDescent="0.3">
      <c r="A263" s="11">
        <v>258</v>
      </c>
      <c r="B263" s="11" t="s">
        <v>87</v>
      </c>
      <c r="C263" s="11" t="s">
        <v>107</v>
      </c>
      <c r="D263" s="11"/>
      <c r="E263" s="11" t="s">
        <v>9</v>
      </c>
      <c r="F263" s="11" t="s">
        <v>11</v>
      </c>
    </row>
    <row r="264" spans="1:6" ht="25.05" customHeight="1" x14ac:dyDescent="0.3">
      <c r="A264" s="11">
        <v>228</v>
      </c>
      <c r="B264" s="12" t="s">
        <v>170</v>
      </c>
      <c r="C264" s="11" t="s">
        <v>323</v>
      </c>
      <c r="D264" s="12">
        <v>2008</v>
      </c>
      <c r="E264" s="11" t="s">
        <v>9</v>
      </c>
      <c r="F264" s="11" t="s">
        <v>14</v>
      </c>
    </row>
    <row r="265" spans="1:6" ht="25.05" customHeight="1" x14ac:dyDescent="0.3">
      <c r="A265" s="11">
        <v>425</v>
      </c>
      <c r="B265" s="12" t="s">
        <v>44</v>
      </c>
      <c r="C265" s="11" t="s">
        <v>304</v>
      </c>
      <c r="D265" s="12">
        <v>2010</v>
      </c>
      <c r="E265" s="11" t="s">
        <v>9</v>
      </c>
      <c r="F265" s="11" t="s">
        <v>14</v>
      </c>
    </row>
    <row r="266" spans="1:6" ht="25.05" customHeight="1" x14ac:dyDescent="0.3">
      <c r="A266" s="11">
        <v>426</v>
      </c>
      <c r="B266" s="12" t="s">
        <v>203</v>
      </c>
      <c r="C266" s="11" t="s">
        <v>351</v>
      </c>
      <c r="D266" s="12">
        <v>2010</v>
      </c>
      <c r="E266" s="11" t="s">
        <v>9</v>
      </c>
      <c r="F266" s="11" t="s">
        <v>14</v>
      </c>
    </row>
    <row r="267" spans="1:6" ht="25.05" customHeight="1" x14ac:dyDescent="0.3">
      <c r="A267" s="11">
        <v>251</v>
      </c>
      <c r="B267" s="11" t="s">
        <v>76</v>
      </c>
      <c r="C267" s="11" t="s">
        <v>198</v>
      </c>
      <c r="D267" s="11"/>
      <c r="E267" s="11" t="s">
        <v>9</v>
      </c>
      <c r="F267" s="11" t="s">
        <v>11</v>
      </c>
    </row>
    <row r="268" spans="1:6" ht="25.05" customHeight="1" x14ac:dyDescent="0.3">
      <c r="A268" s="11">
        <v>500</v>
      </c>
      <c r="B268" s="12" t="s">
        <v>90</v>
      </c>
      <c r="C268" s="12" t="s">
        <v>252</v>
      </c>
      <c r="D268" s="12">
        <v>2008</v>
      </c>
      <c r="E268" s="11" t="s">
        <v>9</v>
      </c>
      <c r="F268" s="11" t="s">
        <v>15</v>
      </c>
    </row>
    <row r="269" spans="1:6" ht="25.05" customHeight="1" x14ac:dyDescent="0.3">
      <c r="A269" s="11">
        <v>147</v>
      </c>
      <c r="B269" s="12" t="s">
        <v>263</v>
      </c>
      <c r="C269" s="12" t="s">
        <v>264</v>
      </c>
      <c r="D269" s="12">
        <v>2010</v>
      </c>
      <c r="E269" s="11" t="s">
        <v>9</v>
      </c>
      <c r="F269" s="11" t="s">
        <v>15</v>
      </c>
    </row>
    <row r="270" spans="1:6" ht="25.05" customHeight="1" x14ac:dyDescent="0.3">
      <c r="A270" s="11">
        <v>427</v>
      </c>
      <c r="B270" s="12" t="s">
        <v>188</v>
      </c>
      <c r="C270" s="11" t="s">
        <v>292</v>
      </c>
      <c r="D270" s="12">
        <v>2008</v>
      </c>
      <c r="E270" s="11" t="s">
        <v>9</v>
      </c>
      <c r="F270" s="11" t="s">
        <v>14</v>
      </c>
    </row>
    <row r="271" spans="1:6" ht="25.05" customHeight="1" x14ac:dyDescent="0.3">
      <c r="A271" s="11">
        <v>138</v>
      </c>
      <c r="B271" s="12" t="s">
        <v>378</v>
      </c>
      <c r="C271" s="12" t="s">
        <v>379</v>
      </c>
      <c r="D271" s="12">
        <v>2010</v>
      </c>
      <c r="E271" s="11" t="s">
        <v>9</v>
      </c>
      <c r="F271" s="11" t="s">
        <v>243</v>
      </c>
    </row>
    <row r="272" spans="1:6" ht="25.05" customHeight="1" x14ac:dyDescent="0.3">
      <c r="A272" s="11">
        <v>259</v>
      </c>
      <c r="B272" s="11" t="s">
        <v>81</v>
      </c>
      <c r="C272" s="11" t="s">
        <v>257</v>
      </c>
      <c r="D272" s="11"/>
      <c r="E272" s="11" t="s">
        <v>9</v>
      </c>
      <c r="F272" s="11" t="s">
        <v>11</v>
      </c>
    </row>
    <row r="273" spans="1:6" ht="25.05" customHeight="1" x14ac:dyDescent="0.3">
      <c r="A273" s="11">
        <v>151</v>
      </c>
      <c r="B273" s="12" t="s">
        <v>39</v>
      </c>
      <c r="C273" s="12" t="s">
        <v>257</v>
      </c>
      <c r="D273" s="12">
        <v>2009</v>
      </c>
      <c r="E273" s="11" t="s">
        <v>9</v>
      </c>
      <c r="F273" s="11" t="s">
        <v>15</v>
      </c>
    </row>
    <row r="274" spans="1:6" ht="25.05" customHeight="1" x14ac:dyDescent="0.3">
      <c r="A274" s="11">
        <v>202</v>
      </c>
      <c r="B274" s="12" t="s">
        <v>99</v>
      </c>
      <c r="C274" s="12" t="s">
        <v>167</v>
      </c>
      <c r="D274" s="12">
        <v>2010</v>
      </c>
      <c r="E274" s="11" t="s">
        <v>9</v>
      </c>
      <c r="F274" s="11" t="s">
        <v>12</v>
      </c>
    </row>
    <row r="275" spans="1:6" ht="25.05" customHeight="1" x14ac:dyDescent="0.3">
      <c r="A275" s="11">
        <v>203</v>
      </c>
      <c r="B275" s="12" t="s">
        <v>44</v>
      </c>
      <c r="C275" s="12" t="s">
        <v>175</v>
      </c>
      <c r="D275" s="12">
        <v>2010</v>
      </c>
      <c r="E275" s="11" t="s">
        <v>9</v>
      </c>
      <c r="F275" s="11" t="s">
        <v>12</v>
      </c>
    </row>
    <row r="276" spans="1:6" ht="25.05" customHeight="1" x14ac:dyDescent="0.3">
      <c r="A276" s="11"/>
      <c r="B276" s="11"/>
      <c r="C276" s="11"/>
      <c r="D276" s="11"/>
      <c r="E276" s="11"/>
      <c r="F276" s="11"/>
    </row>
    <row r="277" spans="1:6" ht="25.05" customHeight="1" x14ac:dyDescent="0.3">
      <c r="A277" s="11"/>
      <c r="B277" s="11"/>
      <c r="C277" s="11"/>
      <c r="D277" s="11"/>
      <c r="E277" s="11"/>
      <c r="F277" s="11"/>
    </row>
    <row r="278" spans="1:6" ht="25.05" customHeight="1" x14ac:dyDescent="0.3">
      <c r="A278" s="11"/>
      <c r="B278" s="11"/>
      <c r="C278" s="11"/>
      <c r="D278" s="11"/>
      <c r="E278" s="11"/>
      <c r="F278" s="11"/>
    </row>
    <row r="279" spans="1:6" ht="25.05" customHeight="1" x14ac:dyDescent="0.3">
      <c r="A279" s="11"/>
      <c r="B279" s="11"/>
      <c r="C279" s="11"/>
      <c r="D279" s="11"/>
      <c r="E279" s="11"/>
      <c r="F279" s="11"/>
    </row>
    <row r="280" spans="1:6" ht="25.05" customHeight="1" x14ac:dyDescent="0.3">
      <c r="A280" s="11"/>
      <c r="B280" s="11"/>
      <c r="C280" s="11"/>
      <c r="D280" s="11"/>
      <c r="E280" s="11"/>
      <c r="F280" s="11"/>
    </row>
    <row r="281" spans="1:6" ht="25.05" customHeight="1" x14ac:dyDescent="0.3">
      <c r="A281" s="11"/>
      <c r="B281" s="11"/>
      <c r="C281" s="11"/>
      <c r="D281" s="11"/>
      <c r="E281" s="11"/>
      <c r="F281" s="11"/>
    </row>
    <row r="282" spans="1:6" ht="25.05" customHeight="1" x14ac:dyDescent="0.3">
      <c r="A282" s="11"/>
      <c r="B282" s="11"/>
      <c r="C282" s="11"/>
      <c r="D282" s="11"/>
      <c r="E282" s="11"/>
      <c r="F282" s="11"/>
    </row>
  </sheetData>
  <autoFilter ref="A1:F275" xr:uid="{24BC233A-0454-415E-9642-128F9E3B6866}">
    <sortState xmlns:xlrd2="http://schemas.microsoft.com/office/spreadsheetml/2017/richdata2" ref="A2:F275">
      <sortCondition ref="E2:E275"/>
      <sortCondition ref="C2:C275"/>
    </sortState>
  </autoFilter>
  <sortState xmlns:xlrd2="http://schemas.microsoft.com/office/spreadsheetml/2017/richdata2" ref="A2:F275">
    <sortCondition ref="E2:E275"/>
    <sortCondition ref="C2:C275"/>
  </sortState>
  <phoneticPr fontId="6" type="noConversion"/>
  <conditionalFormatting sqref="A1:A1048576">
    <cfRule type="duplicateValues" dxfId="1" priority="1"/>
  </conditionalFormatting>
  <dataValidations count="2">
    <dataValidation type="list" allowBlank="1" showInputMessage="1" showErrorMessage="1" sqref="E1:E1048576" xr:uid="{1AC9624E-2FA6-46C6-B674-ED5395EBD342}">
      <formula1>$H$2:$H$3</formula1>
    </dataValidation>
    <dataValidation type="list" allowBlank="1" showInputMessage="1" showErrorMessage="1" sqref="F1:F1048576" xr:uid="{37F5846D-338A-43D9-887C-ED7E334F1C18}">
      <formula1>$I$2:$I$8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C9BD2-A74C-45C6-A302-8AC2B8E4A071}">
  <dimension ref="A1:L212"/>
  <sheetViews>
    <sheetView topLeftCell="A85" workbookViewId="0">
      <selection activeCell="L88" sqref="L88"/>
    </sheetView>
  </sheetViews>
  <sheetFormatPr defaultRowHeight="14.4" x14ac:dyDescent="0.3"/>
  <cols>
    <col min="1" max="1" width="10.77734375" customWidth="1"/>
    <col min="2" max="2" width="14" customWidth="1"/>
    <col min="3" max="3" width="17.21875" bestFit="1" customWidth="1"/>
    <col min="4" max="4" width="17.109375" customWidth="1"/>
    <col min="6" max="6" width="13.44140625" customWidth="1"/>
    <col min="7" max="7" width="14.6640625" bestFit="1" customWidth="1"/>
  </cols>
  <sheetData>
    <row r="1" spans="1:8" x14ac:dyDescent="0.3">
      <c r="A1" s="14" t="s">
        <v>2</v>
      </c>
      <c r="B1" s="14" t="s">
        <v>3</v>
      </c>
      <c r="C1" s="14" t="s">
        <v>4</v>
      </c>
      <c r="D1" s="14" t="s">
        <v>7</v>
      </c>
      <c r="E1" s="14" t="s">
        <v>6</v>
      </c>
      <c r="F1" s="14" t="s">
        <v>17</v>
      </c>
      <c r="G1" s="14" t="s">
        <v>18</v>
      </c>
      <c r="H1" s="14" t="s">
        <v>1</v>
      </c>
    </row>
    <row r="2" spans="1:8" x14ac:dyDescent="0.3">
      <c r="A2">
        <v>42</v>
      </c>
      <c r="B2" t="str">
        <f>VLOOKUP(A2,ZGŁOSZENIA!A:F,2,0)</f>
        <v>Agnieszka</v>
      </c>
      <c r="C2" t="str">
        <f>VLOOKUP(A2,ZGŁOSZENIA!A:F,3,0)</f>
        <v>Palacz</v>
      </c>
      <c r="D2" t="str">
        <f>VLOOKUP(A2,ZGŁOSZENIA!A:F,6,0)</f>
        <v>III LO</v>
      </c>
      <c r="E2" t="str">
        <f>VLOOKUP(A2,ZGŁOSZENIA!A:F,5,0)</f>
        <v>K</v>
      </c>
      <c r="F2">
        <v>2600</v>
      </c>
      <c r="G2">
        <v>1</v>
      </c>
      <c r="H2" s="4" cm="1">
        <f t="array" ref="H2">IF(OR(F2="",G2="",G2&gt;30),0,INDEX(NORMY!B$2:B$31,G2))</f>
        <v>40</v>
      </c>
    </row>
    <row r="3" spans="1:8" x14ac:dyDescent="0.3">
      <c r="A3">
        <v>30</v>
      </c>
      <c r="B3" t="str">
        <f>VLOOKUP(A3,ZGŁOSZENIA!A:F,2,0)</f>
        <v>Oliwia</v>
      </c>
      <c r="C3" t="str">
        <f>VLOOKUP(A3,ZGŁOSZENIA!A:F,3,0)</f>
        <v>Interewicz</v>
      </c>
      <c r="D3" t="str">
        <f>VLOOKUP(A3,ZGŁOSZENIA!A:F,6,0)</f>
        <v>III LO</v>
      </c>
      <c r="E3" t="str">
        <f>VLOOKUP(A3,ZGŁOSZENIA!A:F,5,0)</f>
        <v>K</v>
      </c>
      <c r="F3">
        <v>2580</v>
      </c>
      <c r="G3">
        <v>2</v>
      </c>
      <c r="H3" s="4" cm="1">
        <f t="array" ref="H3">IF(OR(F3="",G3="",G3&gt;30),0,INDEX(NORMY!B$2:B$31,G3))</f>
        <v>35</v>
      </c>
    </row>
    <row r="4" spans="1:8" x14ac:dyDescent="0.3">
      <c r="A4">
        <v>153</v>
      </c>
      <c r="B4" t="str">
        <f>VLOOKUP(A4,ZGŁOSZENIA!A:F,2,0)</f>
        <v xml:space="preserve">Katarzyna </v>
      </c>
      <c r="C4" t="str">
        <f>VLOOKUP(A4,ZGŁOSZENIA!A:F,3,0)</f>
        <v>Żukowska</v>
      </c>
      <c r="D4" t="str">
        <f>VLOOKUP(A4,ZGŁOSZENIA!A:F,6,0)</f>
        <v>ZSCKR</v>
      </c>
      <c r="E4" t="str">
        <f>VLOOKUP(A4,ZGŁOSZENIA!A:F,5,0)</f>
        <v>K</v>
      </c>
      <c r="F4">
        <v>2560</v>
      </c>
      <c r="G4">
        <v>3</v>
      </c>
      <c r="H4" s="4" cm="1">
        <f t="array" ref="H4">IF(OR(F4="",G4="",G4&gt;30),0,INDEX(NORMY!B$2:B$31,G4))</f>
        <v>32</v>
      </c>
    </row>
    <row r="5" spans="1:8" x14ac:dyDescent="0.3">
      <c r="A5">
        <v>47</v>
      </c>
      <c r="B5" t="str">
        <f>VLOOKUP(A5,ZGŁOSZENIA!A:F,2,0)</f>
        <v>Paulina</v>
      </c>
      <c r="C5" t="str">
        <f>VLOOKUP(A5,ZGŁOSZENIA!A:F,3,0)</f>
        <v>Stankiewicz</v>
      </c>
      <c r="D5" t="str">
        <f>VLOOKUP(A5,ZGŁOSZENIA!A:F,6,0)</f>
        <v>III LO</v>
      </c>
      <c r="E5" t="str">
        <f>VLOOKUP(A5,ZGŁOSZENIA!A:F,5,0)</f>
        <v>K</v>
      </c>
      <c r="F5">
        <v>2530</v>
      </c>
      <c r="G5">
        <v>4</v>
      </c>
      <c r="H5" s="4" cm="1">
        <f t="array" ref="H5">IF(OR(F5="",G5="",G5&gt;30),0,INDEX(NORMY!B$2:B$31,G5))</f>
        <v>30</v>
      </c>
    </row>
    <row r="6" spans="1:8" x14ac:dyDescent="0.3">
      <c r="A6">
        <v>39</v>
      </c>
      <c r="B6" t="str">
        <f>VLOOKUP(A6,ZGŁOSZENIA!A:F,2,0)</f>
        <v>Aleksandra</v>
      </c>
      <c r="C6" t="str">
        <f>VLOOKUP(A6,ZGŁOSZENIA!A:F,3,0)</f>
        <v>Nejfert</v>
      </c>
      <c r="D6" t="str">
        <f>VLOOKUP(A6,ZGŁOSZENIA!A:F,6,0)</f>
        <v>III LO</v>
      </c>
      <c r="E6" t="str">
        <f>VLOOKUP(A6,ZGŁOSZENIA!A:F,5,0)</f>
        <v>K</v>
      </c>
      <c r="F6">
        <v>2510</v>
      </c>
      <c r="G6">
        <v>5</v>
      </c>
      <c r="H6" s="4" cm="1">
        <f t="array" ref="H6">IF(OR(F6="",G6="",G6&gt;30),0,INDEX(NORMY!B$2:B$31,G6))</f>
        <v>28</v>
      </c>
    </row>
    <row r="7" spans="1:8" x14ac:dyDescent="0.3">
      <c r="A7">
        <v>267</v>
      </c>
      <c r="B7" t="str">
        <f>VLOOKUP(A7,ZGŁOSZENIA!A:F,2,0)</f>
        <v>Sandra</v>
      </c>
      <c r="C7" t="str">
        <f>VLOOKUP(A7,ZGŁOSZENIA!A:F,3,0)</f>
        <v>Ulikowska</v>
      </c>
      <c r="D7" t="str">
        <f>VLOOKUP(A7,ZGŁOSZENIA!A:F,6,0)</f>
        <v>II LO</v>
      </c>
      <c r="E7" t="str">
        <f>VLOOKUP(A7,ZGŁOSZENIA!A:F,5,0)</f>
        <v>K</v>
      </c>
      <c r="F7">
        <v>2480</v>
      </c>
      <c r="G7">
        <v>6</v>
      </c>
      <c r="H7" s="4" cm="1">
        <f t="array" ref="H7">IF(OR(F7="",G7="",G7&gt;30),0,INDEX(NORMY!B$2:B$31,G7))</f>
        <v>26</v>
      </c>
    </row>
    <row r="8" spans="1:8" x14ac:dyDescent="0.3">
      <c r="A8">
        <v>43</v>
      </c>
      <c r="B8" t="str">
        <f>VLOOKUP(A8,ZGŁOSZENIA!A:F,2,0)</f>
        <v>Martyna</v>
      </c>
      <c r="C8" t="str">
        <f>VLOOKUP(A8,ZGŁOSZENIA!A:F,3,0)</f>
        <v>Pietraszewicz</v>
      </c>
      <c r="D8" t="str">
        <f>VLOOKUP(A8,ZGŁOSZENIA!A:F,6,0)</f>
        <v>III LO</v>
      </c>
      <c r="E8" t="str">
        <f>VLOOKUP(A8,ZGŁOSZENIA!A:F,5,0)</f>
        <v>K</v>
      </c>
      <c r="F8">
        <v>2480</v>
      </c>
      <c r="G8">
        <v>6</v>
      </c>
      <c r="H8" s="4" cm="1">
        <f t="array" ref="H8">IF(OR(F8="",G8="",G8&gt;30),0,INDEX(NORMY!B$2:B$31,G8))</f>
        <v>26</v>
      </c>
    </row>
    <row r="9" spans="1:8" x14ac:dyDescent="0.3">
      <c r="A9">
        <v>45</v>
      </c>
      <c r="B9" t="str">
        <f>VLOOKUP(A9,ZGŁOSZENIA!A:F,2,0)</f>
        <v>Julia</v>
      </c>
      <c r="C9" t="str">
        <f>VLOOKUP(A9,ZGŁOSZENIA!A:F,3,0)</f>
        <v>Radkiewicz</v>
      </c>
      <c r="D9" t="str">
        <f>VLOOKUP(A9,ZGŁOSZENIA!A:F,6,0)</f>
        <v>III LO</v>
      </c>
      <c r="E9" t="str">
        <f>VLOOKUP(A9,ZGŁOSZENIA!A:F,5,0)</f>
        <v>K</v>
      </c>
      <c r="F9">
        <v>2480</v>
      </c>
      <c r="G9">
        <v>6</v>
      </c>
      <c r="H9" s="4" cm="1">
        <f t="array" ref="H9">IF(OR(F9="",G9="",G9&gt;30),0,INDEX(NORMY!B$2:B$31,G9))</f>
        <v>26</v>
      </c>
    </row>
    <row r="10" spans="1:8" x14ac:dyDescent="0.3">
      <c r="A10">
        <v>156</v>
      </c>
      <c r="B10" t="str">
        <f>VLOOKUP(A10,ZGŁOSZENIA!A:F,2,0)</f>
        <v>Maja</v>
      </c>
      <c r="C10" t="str">
        <f>VLOOKUP(A10,ZGŁOSZENIA!A:F,3,0)</f>
        <v>Grygo</v>
      </c>
      <c r="D10" t="str">
        <f>VLOOKUP(A10,ZGŁOSZENIA!A:F,6,0)</f>
        <v>ZSCKR</v>
      </c>
      <c r="E10" t="str">
        <f>VLOOKUP(A10,ZGŁOSZENIA!A:F,5,0)</f>
        <v>K</v>
      </c>
      <c r="F10">
        <v>2460</v>
      </c>
      <c r="G10">
        <v>7</v>
      </c>
      <c r="H10" s="4" cm="1">
        <f t="array" ref="H10">IF(OR(F10="",G10="",G10&gt;30),0,INDEX(NORMY!B$2:B$31,G10))</f>
        <v>24</v>
      </c>
    </row>
    <row r="11" spans="1:8" x14ac:dyDescent="0.3">
      <c r="A11">
        <v>34</v>
      </c>
      <c r="B11" t="str">
        <f>VLOOKUP(A11,ZGŁOSZENIA!A:F,2,0)</f>
        <v>Magdalena</v>
      </c>
      <c r="C11" t="str">
        <f>VLOOKUP(A11,ZGŁOSZENIA!A:F,3,0)</f>
        <v>Kraczaj</v>
      </c>
      <c r="D11" t="str">
        <f>VLOOKUP(A11,ZGŁOSZENIA!A:F,6,0)</f>
        <v>III LO</v>
      </c>
      <c r="E11" t="str">
        <f>VLOOKUP(A11,ZGŁOSZENIA!A:F,5,0)</f>
        <v>K</v>
      </c>
      <c r="F11">
        <v>2450</v>
      </c>
      <c r="G11">
        <v>8</v>
      </c>
      <c r="H11" s="4" cm="1">
        <f t="array" ref="H11">IF(OR(F11="",G11="",G11&gt;30),0,INDEX(NORMY!B$2:B$31,G11))</f>
        <v>23</v>
      </c>
    </row>
    <row r="12" spans="1:8" x14ac:dyDescent="0.3">
      <c r="A12">
        <v>255</v>
      </c>
      <c r="B12" t="str">
        <f>VLOOKUP(A12,ZGŁOSZENIA!A:F,2,0)</f>
        <v>Nikola</v>
      </c>
      <c r="C12" t="str">
        <f>VLOOKUP(A12,ZGŁOSZENIA!A:F,3,0)</f>
        <v>Woronko</v>
      </c>
      <c r="D12" t="str">
        <f>VLOOKUP(A12,ZGŁOSZENIA!A:F,6,0)</f>
        <v>II LO</v>
      </c>
      <c r="E12" t="str">
        <f>VLOOKUP(A12,ZGŁOSZENIA!A:F,5,0)</f>
        <v>K</v>
      </c>
      <c r="F12">
        <v>2430</v>
      </c>
      <c r="G12">
        <v>9</v>
      </c>
      <c r="H12" s="4" cm="1">
        <f t="array" ref="H12">IF(OR(F12="",G12="",G12&gt;30),0,INDEX(NORMY!B$2:B$31,G12))</f>
        <v>22</v>
      </c>
    </row>
    <row r="13" spans="1:8" x14ac:dyDescent="0.3">
      <c r="A13">
        <v>288</v>
      </c>
      <c r="B13" t="str">
        <f>VLOOKUP(A13,ZGŁOSZENIA!A:F,2,0)</f>
        <v xml:space="preserve">Agnieszka </v>
      </c>
      <c r="C13" t="str">
        <f>VLOOKUP(A13,ZGŁOSZENIA!A:F,3,0)</f>
        <v>Chamiuk</v>
      </c>
      <c r="D13" t="str">
        <f>VLOOKUP(A13,ZGŁOSZENIA!A:F,6,0)</f>
        <v>II LO</v>
      </c>
      <c r="E13" t="str">
        <f>VLOOKUP(A13,ZGŁOSZENIA!A:F,5,0)</f>
        <v>K</v>
      </c>
      <c r="F13">
        <v>2420</v>
      </c>
      <c r="G13">
        <v>10</v>
      </c>
      <c r="H13" s="4" cm="1">
        <f t="array" ref="H13">IF(OR(F13="",G13="",G13&gt;30),0,INDEX(NORMY!B$2:B$31,G13))</f>
        <v>21</v>
      </c>
    </row>
    <row r="14" spans="1:8" x14ac:dyDescent="0.3">
      <c r="A14">
        <v>296</v>
      </c>
      <c r="B14" t="str">
        <f>VLOOKUP(A14,ZGŁOSZENIA!A:F,2,0)</f>
        <v>Maria</v>
      </c>
      <c r="C14" t="str">
        <f>VLOOKUP(A14,ZGŁOSZENIA!A:F,3,0)</f>
        <v>Aleksandrowicz</v>
      </c>
      <c r="D14" t="str">
        <f>VLOOKUP(A14,ZGŁOSZENIA!A:F,6,0)</f>
        <v>III LO</v>
      </c>
      <c r="E14" t="str">
        <f>VLOOKUP(A14,ZGŁOSZENIA!A:F,5,0)</f>
        <v>K</v>
      </c>
      <c r="F14">
        <v>2390</v>
      </c>
      <c r="G14">
        <v>11</v>
      </c>
      <c r="H14" s="4" cm="1">
        <f t="array" ref="H14">IF(OR(F14="",G14="",G14&gt;30),0,INDEX(NORMY!B$2:B$31,G14))</f>
        <v>20</v>
      </c>
    </row>
    <row r="15" spans="1:8" x14ac:dyDescent="0.3">
      <c r="A15">
        <v>208</v>
      </c>
      <c r="B15" t="str">
        <f>VLOOKUP(A15,ZGŁOSZENIA!A:F,2,0)</f>
        <v>Zuzanna</v>
      </c>
      <c r="C15" t="str">
        <f>VLOOKUP(A15,ZGŁOSZENIA!A:F,3,0)</f>
        <v>Kamińska</v>
      </c>
      <c r="D15" t="str">
        <f>VLOOKUP(A15,ZGŁOSZENIA!A:F,6,0)</f>
        <v>Technikum nr 4</v>
      </c>
      <c r="E15" t="str">
        <f>VLOOKUP(A15,ZGŁOSZENIA!A:F,5,0)</f>
        <v>K</v>
      </c>
      <c r="F15">
        <v>2330</v>
      </c>
      <c r="G15">
        <v>12</v>
      </c>
      <c r="H15" s="4" cm="1">
        <f t="array" ref="H15">IF(OR(F15="",G15="",G15&gt;30),0,INDEX(NORMY!B$2:B$31,G15))</f>
        <v>19</v>
      </c>
    </row>
    <row r="16" spans="1:8" x14ac:dyDescent="0.3">
      <c r="A16">
        <v>44</v>
      </c>
      <c r="B16" t="str">
        <f>VLOOKUP(A16,ZGŁOSZENIA!A:F,2,0)</f>
        <v>Weronika</v>
      </c>
      <c r="C16" t="str">
        <f>VLOOKUP(A16,ZGŁOSZENIA!A:F,3,0)</f>
        <v>Prolejko</v>
      </c>
      <c r="D16" t="str">
        <f>VLOOKUP(A16,ZGŁOSZENIA!A:F,6,0)</f>
        <v>III LO</v>
      </c>
      <c r="E16" t="str">
        <f>VLOOKUP(A16,ZGŁOSZENIA!A:F,5,0)</f>
        <v>K</v>
      </c>
      <c r="F16">
        <v>2230</v>
      </c>
      <c r="G16">
        <v>13</v>
      </c>
      <c r="H16" s="4" cm="1">
        <f t="array" ref="H16">IF(OR(F16="",G16="",G16&gt;30),0,INDEX(NORMY!B$2:B$31,G16))</f>
        <v>18</v>
      </c>
    </row>
    <row r="17" spans="1:8" x14ac:dyDescent="0.3">
      <c r="A17">
        <v>292</v>
      </c>
      <c r="B17" t="str">
        <f>VLOOKUP(A17,ZGŁOSZENIA!A:F,2,0)</f>
        <v>Amelia</v>
      </c>
      <c r="C17" t="str">
        <f>VLOOKUP(A17,ZGŁOSZENIA!A:F,3,0)</f>
        <v>Banialis</v>
      </c>
      <c r="D17" t="str">
        <f>VLOOKUP(A17,ZGŁOSZENIA!A:F,6,0)</f>
        <v>III LO</v>
      </c>
      <c r="E17" t="str">
        <f>VLOOKUP(A17,ZGŁOSZENIA!A:F,5,0)</f>
        <v>K</v>
      </c>
      <c r="F17">
        <v>2220</v>
      </c>
      <c r="G17">
        <v>14</v>
      </c>
      <c r="H17" s="4" cm="1">
        <f t="array" ref="H17">IF(OR(F17="",G17="",G17&gt;30),0,INDEX(NORMY!B$2:B$31,G17))</f>
        <v>17</v>
      </c>
    </row>
    <row r="18" spans="1:8" x14ac:dyDescent="0.3">
      <c r="A18">
        <v>281</v>
      </c>
      <c r="B18" t="str">
        <f>VLOOKUP(A18,ZGŁOSZENIA!A:F,2,0)</f>
        <v>Kinga</v>
      </c>
      <c r="C18" t="str">
        <f>VLOOKUP(A18,ZGŁOSZENIA!A:F,3,0)</f>
        <v>Bokuniewicz</v>
      </c>
      <c r="D18" t="str">
        <f>VLOOKUP(A18,ZGŁOSZENIA!A:F,6,0)</f>
        <v>III LO</v>
      </c>
      <c r="E18" t="str">
        <f>VLOOKUP(A18,ZGŁOSZENIA!A:F,5,0)</f>
        <v>K</v>
      </c>
      <c r="F18">
        <v>2220</v>
      </c>
      <c r="G18">
        <v>14</v>
      </c>
      <c r="H18" s="4" cm="1">
        <f t="array" ref="H18">IF(OR(F18="",G18="",G18&gt;30),0,INDEX(NORMY!B$2:B$31,G18))</f>
        <v>17</v>
      </c>
    </row>
    <row r="19" spans="1:8" x14ac:dyDescent="0.3">
      <c r="A19">
        <v>125</v>
      </c>
      <c r="B19" t="str">
        <f>VLOOKUP(A19,ZGŁOSZENIA!A:F,2,0)</f>
        <v xml:space="preserve">Wiktoria </v>
      </c>
      <c r="C19" t="str">
        <f>VLOOKUP(A19,ZGŁOSZENIA!A:F,3,0)</f>
        <v>Bielska</v>
      </c>
      <c r="D19" t="str">
        <f>VLOOKUP(A19,ZGŁOSZENIA!A:F,6,0)</f>
        <v>I LO</v>
      </c>
      <c r="E19" t="str">
        <f>VLOOKUP(A19,ZGŁOSZENIA!A:F,5,0)</f>
        <v>K</v>
      </c>
      <c r="F19">
        <v>2210</v>
      </c>
      <c r="G19">
        <v>15</v>
      </c>
      <c r="H19" s="4" cm="1">
        <f t="array" ref="H19">IF(OR(F19="",G19="",G19&gt;30),0,INDEX(NORMY!B$2:B$31,G19))</f>
        <v>16</v>
      </c>
    </row>
    <row r="20" spans="1:8" x14ac:dyDescent="0.3">
      <c r="A20">
        <v>49</v>
      </c>
      <c r="B20" t="str">
        <f>VLOOKUP(A20,ZGŁOSZENIA!A:F,2,0)</f>
        <v>Julia</v>
      </c>
      <c r="C20" t="str">
        <f>VLOOKUP(A20,ZGŁOSZENIA!A:F,3,0)</f>
        <v>Fałtynowicz</v>
      </c>
      <c r="D20" t="str">
        <f>VLOOKUP(A20,ZGŁOSZENIA!A:F,6,0)</f>
        <v>III LO</v>
      </c>
      <c r="E20" t="str">
        <f>VLOOKUP(A20,ZGŁOSZENIA!A:F,5,0)</f>
        <v>K</v>
      </c>
      <c r="F20">
        <v>2210</v>
      </c>
      <c r="G20">
        <v>15</v>
      </c>
      <c r="H20" s="4" cm="1">
        <f t="array" ref="H20">IF(OR(F20="",G20="",G20&gt;30),0,INDEX(NORMY!B$2:B$31,G20))</f>
        <v>16</v>
      </c>
    </row>
    <row r="21" spans="1:8" x14ac:dyDescent="0.3">
      <c r="A21">
        <v>283</v>
      </c>
      <c r="B21" t="str">
        <f>VLOOKUP(A21,ZGŁOSZENIA!A:F,2,0)</f>
        <v>Agata</v>
      </c>
      <c r="C21" t="str">
        <f>VLOOKUP(A21,ZGŁOSZENIA!A:F,3,0)</f>
        <v>Barszczewska</v>
      </c>
      <c r="D21" t="str">
        <f>VLOOKUP(A21,ZGŁOSZENIA!A:F,6,0)</f>
        <v>II LO</v>
      </c>
      <c r="E21" t="str">
        <f>VLOOKUP(A21,ZGŁOSZENIA!A:F,5,0)</f>
        <v>K</v>
      </c>
      <c r="F21">
        <v>2200</v>
      </c>
      <c r="G21">
        <v>16</v>
      </c>
      <c r="H21" s="4" cm="1">
        <f t="array" ref="H21">IF(OR(F21="",G21="",G21&gt;30),0,INDEX(NORMY!B$2:B$31,G21))</f>
        <v>15</v>
      </c>
    </row>
    <row r="22" spans="1:8" x14ac:dyDescent="0.3">
      <c r="A22">
        <v>37</v>
      </c>
      <c r="B22" t="str">
        <f>VLOOKUP(A22,ZGŁOSZENIA!A:F,2,0)</f>
        <v>Małgorzata</v>
      </c>
      <c r="C22" t="str">
        <f>VLOOKUP(A22,ZGŁOSZENIA!A:F,3,0)</f>
        <v>Łuba</v>
      </c>
      <c r="D22" t="str">
        <f>VLOOKUP(A22,ZGŁOSZENIA!A:F,6,0)</f>
        <v>III LO</v>
      </c>
      <c r="E22" t="str">
        <f>VLOOKUP(A22,ZGŁOSZENIA!A:F,5,0)</f>
        <v>K</v>
      </c>
      <c r="F22">
        <v>2200</v>
      </c>
      <c r="G22">
        <v>16</v>
      </c>
      <c r="H22" s="4" cm="1">
        <f t="array" ref="H22">IF(OR(F22="",G22="",G22&gt;30),0,INDEX(NORMY!B$2:B$31,G22))</f>
        <v>15</v>
      </c>
    </row>
    <row r="23" spans="1:8" x14ac:dyDescent="0.3">
      <c r="A23">
        <v>126</v>
      </c>
      <c r="B23" t="str">
        <f>VLOOKUP(A23,ZGŁOSZENIA!A:F,2,0)</f>
        <v xml:space="preserve">Justyna </v>
      </c>
      <c r="C23" t="str">
        <f>VLOOKUP(A23,ZGŁOSZENIA!A:F,3,0)</f>
        <v>Krzyżewska</v>
      </c>
      <c r="D23" t="str">
        <f>VLOOKUP(A23,ZGŁOSZENIA!A:F,6,0)</f>
        <v>I LO</v>
      </c>
      <c r="E23" t="str">
        <f>VLOOKUP(A23,ZGŁOSZENIA!A:F,5,0)</f>
        <v>K</v>
      </c>
      <c r="F23">
        <v>2180</v>
      </c>
      <c r="G23">
        <v>17</v>
      </c>
      <c r="H23" s="4" cm="1">
        <f t="array" ref="H23">IF(OR(F23="",G23="",G23&gt;30),0,INDEX(NORMY!B$2:B$31,G23))</f>
        <v>14</v>
      </c>
    </row>
    <row r="24" spans="1:8" x14ac:dyDescent="0.3">
      <c r="A24">
        <v>254</v>
      </c>
      <c r="B24" t="str">
        <f>VLOOKUP(A24,ZGŁOSZENIA!A:F,2,0)</f>
        <v>Ania</v>
      </c>
      <c r="C24" t="str">
        <f>VLOOKUP(A24,ZGŁOSZENIA!A:F,3,0)</f>
        <v>Florczyk</v>
      </c>
      <c r="D24" t="str">
        <f>VLOOKUP(A24,ZGŁOSZENIA!A:F,6,0)</f>
        <v>III LO</v>
      </c>
      <c r="E24" t="str">
        <f>VLOOKUP(A24,ZGŁOSZENIA!A:F,5,0)</f>
        <v>K</v>
      </c>
      <c r="F24">
        <v>2180</v>
      </c>
      <c r="G24">
        <v>17</v>
      </c>
      <c r="H24" s="4" cm="1">
        <f t="array" ref="H24">IF(OR(F24="",G24="",G24&gt;30),0,INDEX(NORMY!B$2:B$31,G24))</f>
        <v>14</v>
      </c>
    </row>
    <row r="25" spans="1:8" x14ac:dyDescent="0.3">
      <c r="A25">
        <v>294</v>
      </c>
      <c r="B25" t="str">
        <f>VLOOKUP(A25,ZGŁOSZENIA!A:F,2,0)</f>
        <v>Natalia</v>
      </c>
      <c r="C25" t="str">
        <f>VLOOKUP(A25,ZGŁOSZENIA!A:F,3,0)</f>
        <v>Balcer</v>
      </c>
      <c r="D25" t="str">
        <f>VLOOKUP(A25,ZGŁOSZENIA!A:F,6,0)</f>
        <v>III LO</v>
      </c>
      <c r="E25" t="str">
        <f>VLOOKUP(A25,ZGŁOSZENIA!A:F,5,0)</f>
        <v>K</v>
      </c>
      <c r="F25">
        <v>2170</v>
      </c>
      <c r="G25">
        <v>18</v>
      </c>
      <c r="H25" s="4" cm="1">
        <f t="array" ref="H25">IF(OR(F25="",G25="",G25&gt;30),0,INDEX(NORMY!B$2:B$31,G25))</f>
        <v>13</v>
      </c>
    </row>
    <row r="26" spans="1:8" x14ac:dyDescent="0.3">
      <c r="A26">
        <v>35</v>
      </c>
      <c r="B26" t="str">
        <f>VLOOKUP(A26,ZGŁOSZENIA!A:F,2,0)</f>
        <v>Zuzanna</v>
      </c>
      <c r="C26" t="str">
        <f>VLOOKUP(A26,ZGŁOSZENIA!A:F,3,0)</f>
        <v>Kruszka</v>
      </c>
      <c r="D26" t="str">
        <f>VLOOKUP(A26,ZGŁOSZENIA!A:F,6,0)</f>
        <v>III LO</v>
      </c>
      <c r="E26" t="str">
        <f>VLOOKUP(A26,ZGŁOSZENIA!A:F,5,0)</f>
        <v>K</v>
      </c>
      <c r="F26">
        <v>2170</v>
      </c>
      <c r="G26">
        <v>18</v>
      </c>
      <c r="H26" s="4" cm="1">
        <f t="array" ref="H26">IF(OR(F26="",G26="",G26&gt;30),0,INDEX(NORMY!B$2:B$31,G26))</f>
        <v>13</v>
      </c>
    </row>
    <row r="27" spans="1:8" x14ac:dyDescent="0.3">
      <c r="A27">
        <v>149</v>
      </c>
      <c r="B27" t="str">
        <f>VLOOKUP(A27,ZGŁOSZENIA!A:F,2,0)</f>
        <v>Maja</v>
      </c>
      <c r="C27" t="str">
        <f>VLOOKUP(A27,ZGŁOSZENIA!A:F,3,0)</f>
        <v>Murawska</v>
      </c>
      <c r="D27" t="str">
        <f>VLOOKUP(A27,ZGŁOSZENIA!A:F,6,0)</f>
        <v>Technikum nr 4</v>
      </c>
      <c r="E27" t="str">
        <f>VLOOKUP(A27,ZGŁOSZENIA!A:F,5,0)</f>
        <v>K</v>
      </c>
      <c r="F27">
        <v>2160</v>
      </c>
      <c r="G27">
        <v>19</v>
      </c>
      <c r="H27" s="4" cm="1">
        <f t="array" ref="H27">IF(OR(F27="",G27="",G27&gt;30),0,INDEX(NORMY!B$2:B$31,G27))</f>
        <v>12</v>
      </c>
    </row>
    <row r="28" spans="1:8" x14ac:dyDescent="0.3">
      <c r="A28">
        <v>80</v>
      </c>
      <c r="B28" t="str">
        <f>VLOOKUP(A28,ZGŁOSZENIA!A:F,2,0)</f>
        <v xml:space="preserve">Katarzyna </v>
      </c>
      <c r="C28" t="str">
        <f>VLOOKUP(A28,ZGŁOSZENIA!A:F,3,0)</f>
        <v>Symonowicz</v>
      </c>
      <c r="D28" t="str">
        <f>VLOOKUP(A28,ZGŁOSZENIA!A:F,6,0)</f>
        <v>I LO</v>
      </c>
      <c r="E28" t="str">
        <f>VLOOKUP(A28,ZGŁOSZENIA!A:F,5,0)</f>
        <v>K</v>
      </c>
      <c r="F28">
        <v>2140</v>
      </c>
      <c r="G28">
        <v>20</v>
      </c>
      <c r="H28" s="4" cm="1">
        <f t="array" ref="H28">IF(OR(F28="",G28="",G28&gt;30),0,INDEX(NORMY!B$2:B$31,G28))</f>
        <v>11</v>
      </c>
    </row>
    <row r="29" spans="1:8" x14ac:dyDescent="0.3">
      <c r="A29">
        <v>478</v>
      </c>
      <c r="B29" t="str">
        <f>VLOOKUP(A29,ZGŁOSZENIA!A:F,2,0)</f>
        <v>Paulina</v>
      </c>
      <c r="C29" t="str">
        <f>VLOOKUP(A29,ZGŁOSZENIA!A:F,3,0)</f>
        <v>Oszkinis</v>
      </c>
      <c r="D29" t="str">
        <f>VLOOKUP(A29,ZGŁOSZENIA!A:F,6,0)</f>
        <v>ZSCKR</v>
      </c>
      <c r="E29" t="str">
        <f>VLOOKUP(A29,ZGŁOSZENIA!A:F,5,0)</f>
        <v>K</v>
      </c>
      <c r="F29">
        <v>2140</v>
      </c>
      <c r="G29">
        <v>20</v>
      </c>
      <c r="H29" s="4" cm="1">
        <f t="array" ref="H29">IF(OR(F29="",G29="",G29&gt;30),0,INDEX(NORMY!B$2:B$31,G29))</f>
        <v>11</v>
      </c>
    </row>
    <row r="30" spans="1:8" x14ac:dyDescent="0.3">
      <c r="A30">
        <v>461</v>
      </c>
      <c r="B30" t="str">
        <f>VLOOKUP(A30,ZGŁOSZENIA!A:F,2,0)</f>
        <v>Ania</v>
      </c>
      <c r="C30" t="str">
        <f>VLOOKUP(A30,ZGŁOSZENIA!A:F,3,0)</f>
        <v>Stefanowicz</v>
      </c>
      <c r="D30" t="str">
        <f>VLOOKUP(A30,ZGŁOSZENIA!A:F,6,0)</f>
        <v xml:space="preserve">ZST </v>
      </c>
      <c r="E30" t="str">
        <f>VLOOKUP(A30,ZGŁOSZENIA!A:F,5,0)</f>
        <v>K</v>
      </c>
      <c r="F30">
        <v>2130</v>
      </c>
      <c r="G30">
        <v>21</v>
      </c>
      <c r="H30" s="4" cm="1">
        <f t="array" ref="H30">IF(OR(F30="",G30="",G30&gt;30),0,INDEX(NORMY!B$2:B$31,G30))</f>
        <v>10</v>
      </c>
    </row>
    <row r="31" spans="1:8" x14ac:dyDescent="0.3">
      <c r="A31">
        <v>252</v>
      </c>
      <c r="B31" t="str">
        <f>VLOOKUP(A31,ZGŁOSZENIA!A:F,2,0)</f>
        <v>Sylwia</v>
      </c>
      <c r="C31" t="str">
        <f>VLOOKUP(A31,ZGŁOSZENIA!A:F,3,0)</f>
        <v>Kalinowska</v>
      </c>
      <c r="D31" t="str">
        <f>VLOOKUP(A31,ZGŁOSZENIA!A:F,6,0)</f>
        <v>II LO</v>
      </c>
      <c r="E31" t="str">
        <f>VLOOKUP(A31,ZGŁOSZENIA!A:F,5,0)</f>
        <v>K</v>
      </c>
      <c r="F31">
        <v>2110</v>
      </c>
      <c r="G31">
        <v>22</v>
      </c>
      <c r="H31" s="4" cm="1">
        <f t="array" ref="H31">IF(OR(F31="",G31="",G31&gt;30),0,INDEX(NORMY!B$2:B$31,G31))</f>
        <v>9</v>
      </c>
    </row>
    <row r="32" spans="1:8" x14ac:dyDescent="0.3">
      <c r="A32">
        <v>282</v>
      </c>
      <c r="B32" t="str">
        <f>VLOOKUP(A32,ZGŁOSZENIA!A:F,2,0)</f>
        <v>Natalia</v>
      </c>
      <c r="C32" t="str">
        <f>VLOOKUP(A32,ZGŁOSZENIA!A:F,3,0)</f>
        <v>Płaczek</v>
      </c>
      <c r="D32" t="str">
        <f>VLOOKUP(A32,ZGŁOSZENIA!A:F,6,0)</f>
        <v>II LO</v>
      </c>
      <c r="E32" t="str">
        <f>VLOOKUP(A32,ZGŁOSZENIA!A:F,5,0)</f>
        <v>K</v>
      </c>
      <c r="F32">
        <v>2100</v>
      </c>
      <c r="G32">
        <v>23</v>
      </c>
      <c r="H32" s="4" cm="1">
        <f t="array" ref="H32">IF(OR(F32="",G32="",G32&gt;30),0,INDEX(NORMY!B$2:B$31,G32))</f>
        <v>8</v>
      </c>
    </row>
    <row r="33" spans="1:8" x14ac:dyDescent="0.3">
      <c r="A33">
        <v>293</v>
      </c>
      <c r="B33" t="str">
        <f>VLOOKUP(A33,ZGŁOSZENIA!A:F,2,0)</f>
        <v>Dominika</v>
      </c>
      <c r="C33" t="str">
        <f>VLOOKUP(A33,ZGŁOSZENIA!A:F,3,0)</f>
        <v>Górska</v>
      </c>
      <c r="D33" t="str">
        <f>VLOOKUP(A33,ZGŁOSZENIA!A:F,6,0)</f>
        <v>III LO</v>
      </c>
      <c r="E33" t="str">
        <f>VLOOKUP(A33,ZGŁOSZENIA!A:F,5,0)</f>
        <v>K</v>
      </c>
      <c r="F33">
        <v>2100</v>
      </c>
      <c r="G33">
        <v>23</v>
      </c>
      <c r="H33" s="4" cm="1">
        <f t="array" ref="H33">IF(OR(F33="",G33="",G33&gt;30),0,INDEX(NORMY!B$2:B$31,G33))</f>
        <v>8</v>
      </c>
    </row>
    <row r="34" spans="1:8" x14ac:dyDescent="0.3">
      <c r="A34">
        <v>432</v>
      </c>
      <c r="B34" t="str">
        <f>VLOOKUP(A34,ZGŁOSZENIA!A:F,2,0)</f>
        <v>Oliwia</v>
      </c>
      <c r="C34" t="str">
        <f>VLOOKUP(A34,ZGŁOSZENIA!A:F,3,0)</f>
        <v>Pawlik</v>
      </c>
      <c r="D34" t="str">
        <f>VLOOKUP(A34,ZGŁOSZENIA!A:F,6,0)</f>
        <v>III LO</v>
      </c>
      <c r="E34" t="str">
        <f>VLOOKUP(A34,ZGŁOSZENIA!A:F,5,0)</f>
        <v>K</v>
      </c>
      <c r="F34">
        <v>2100</v>
      </c>
      <c r="G34">
        <v>23</v>
      </c>
      <c r="H34" s="4" cm="1">
        <f t="array" ref="H34">IF(OR(F34="",G34="",G34&gt;30),0,INDEX(NORMY!B$2:B$31,G34))</f>
        <v>8</v>
      </c>
    </row>
    <row r="35" spans="1:8" x14ac:dyDescent="0.3">
      <c r="A35">
        <v>213</v>
      </c>
      <c r="B35" t="str">
        <f>VLOOKUP(A35,ZGŁOSZENIA!A:F,2,0)</f>
        <v>Milana</v>
      </c>
      <c r="C35" t="str">
        <f>VLOOKUP(A35,ZGŁOSZENIA!A:F,3,0)</f>
        <v>Puilo</v>
      </c>
      <c r="D35" t="str">
        <f>VLOOKUP(A35,ZGŁOSZENIA!A:F,6,0)</f>
        <v>ZS6</v>
      </c>
      <c r="E35" t="str">
        <f>VLOOKUP(A35,ZGŁOSZENIA!A:F,5,0)</f>
        <v>K</v>
      </c>
      <c r="F35">
        <v>2100</v>
      </c>
      <c r="G35">
        <v>23</v>
      </c>
      <c r="H35" s="4" cm="1">
        <f t="array" ref="H35">IF(OR(F35="",G35="",G35&gt;30),0,INDEX(NORMY!B$2:B$31,G35))</f>
        <v>8</v>
      </c>
    </row>
    <row r="36" spans="1:8" x14ac:dyDescent="0.3">
      <c r="A36">
        <v>244</v>
      </c>
      <c r="B36" t="str">
        <f>VLOOKUP(A36,ZGŁOSZENIA!A:F,2,0)</f>
        <v xml:space="preserve">Daria </v>
      </c>
      <c r="C36" t="str">
        <f>VLOOKUP(A36,ZGŁOSZENIA!A:F,3,0)</f>
        <v>Radzewicz</v>
      </c>
      <c r="D36" t="str">
        <f>VLOOKUP(A36,ZGŁOSZENIA!A:F,6,0)</f>
        <v>I LO</v>
      </c>
      <c r="E36" t="str">
        <f>VLOOKUP(A36,ZGŁOSZENIA!A:F,5,0)</f>
        <v>K</v>
      </c>
      <c r="F36">
        <v>2090</v>
      </c>
      <c r="G36">
        <v>24</v>
      </c>
      <c r="H36" s="4" cm="1">
        <f t="array" ref="H36">IF(OR(F36="",G36="",G36&gt;30),0,INDEX(NORMY!B$2:B$31,G36))</f>
        <v>7</v>
      </c>
    </row>
    <row r="37" spans="1:8" x14ac:dyDescent="0.3">
      <c r="A37">
        <v>276</v>
      </c>
      <c r="B37" t="str">
        <f>VLOOKUP(A37,ZGŁOSZENIA!A:F,2,0)</f>
        <v>Hanna</v>
      </c>
      <c r="C37" t="str">
        <f>VLOOKUP(A37,ZGŁOSZENIA!A:F,3,0)</f>
        <v>Poniatowska</v>
      </c>
      <c r="D37" t="str">
        <f>VLOOKUP(A37,ZGŁOSZENIA!A:F,6,0)</f>
        <v>II LO</v>
      </c>
      <c r="E37" t="str">
        <f>VLOOKUP(A37,ZGŁOSZENIA!A:F,5,0)</f>
        <v>K</v>
      </c>
      <c r="F37">
        <v>2080</v>
      </c>
      <c r="G37">
        <v>25</v>
      </c>
      <c r="H37" s="4" cm="1">
        <f t="array" ref="H37">IF(OR(F37="",G37="",G37&gt;30),0,INDEX(NORMY!B$2:B$31,G37))</f>
        <v>6</v>
      </c>
    </row>
    <row r="38" spans="1:8" x14ac:dyDescent="0.3">
      <c r="A38">
        <v>87</v>
      </c>
      <c r="B38" t="str">
        <f>VLOOKUP(A38,ZGŁOSZENIA!A:F,2,0)</f>
        <v>Natalia</v>
      </c>
      <c r="C38" t="str">
        <f>VLOOKUP(A38,ZGŁOSZENIA!A:F,3,0)</f>
        <v>Żukowska</v>
      </c>
      <c r="D38" t="str">
        <f>VLOOKUP(A38,ZGŁOSZENIA!A:F,6,0)</f>
        <v>III LO</v>
      </c>
      <c r="E38" t="str">
        <f>VLOOKUP(A38,ZGŁOSZENIA!A:F,5,0)</f>
        <v>K</v>
      </c>
      <c r="F38">
        <v>2080</v>
      </c>
      <c r="G38">
        <v>25</v>
      </c>
      <c r="H38" s="4" cm="1">
        <f t="array" ref="H38">IF(OR(F38="",G38="",G38&gt;30),0,INDEX(NORMY!B$2:B$31,G38))</f>
        <v>6</v>
      </c>
    </row>
    <row r="39" spans="1:8" x14ac:dyDescent="0.3">
      <c r="A39">
        <v>193</v>
      </c>
      <c r="B39" t="str">
        <f>VLOOKUP(A39,ZGŁOSZENIA!A:F,2,0)</f>
        <v>Karolina</v>
      </c>
      <c r="C39" t="str">
        <f>VLOOKUP(A39,ZGŁOSZENIA!A:F,3,0)</f>
        <v>Nieszczerzewicz</v>
      </c>
      <c r="D39" t="str">
        <f>VLOOKUP(A39,ZGŁOSZENIA!A:F,6,0)</f>
        <v>Technikum nr 4</v>
      </c>
      <c r="E39" t="str">
        <f>VLOOKUP(A39,ZGŁOSZENIA!A:F,5,0)</f>
        <v>K</v>
      </c>
      <c r="F39">
        <v>2060</v>
      </c>
      <c r="G39">
        <v>26</v>
      </c>
      <c r="H39" s="4" cm="1">
        <f t="array" ref="H39">IF(OR(F39="",G39="",G39&gt;30),0,INDEX(NORMY!B$2:B$31,G39))</f>
        <v>5</v>
      </c>
    </row>
    <row r="40" spans="1:8" x14ac:dyDescent="0.3">
      <c r="A40">
        <v>479</v>
      </c>
      <c r="B40" t="str">
        <f>VLOOKUP(A40,ZGŁOSZENIA!A:F,2,0)</f>
        <v xml:space="preserve">Natalka </v>
      </c>
      <c r="C40" t="str">
        <f>VLOOKUP(A40,ZGŁOSZENIA!A:F,3,0)</f>
        <v>Maciejewska</v>
      </c>
      <c r="D40" t="str">
        <f>VLOOKUP(A40,ZGŁOSZENIA!A:F,6,0)</f>
        <v>ZSCKR</v>
      </c>
      <c r="E40" t="str">
        <f>VLOOKUP(A40,ZGŁOSZENIA!A:F,5,0)</f>
        <v>K</v>
      </c>
      <c r="F40">
        <v>2060</v>
      </c>
      <c r="G40">
        <v>26</v>
      </c>
      <c r="H40" s="4" cm="1">
        <f t="array" ref="H40">IF(OR(F40="",G40="",G40&gt;30),0,INDEX(NORMY!B$2:B$31,G40))</f>
        <v>5</v>
      </c>
    </row>
    <row r="41" spans="1:8" x14ac:dyDescent="0.3">
      <c r="A41">
        <v>247</v>
      </c>
      <c r="B41" t="str">
        <f>VLOOKUP(A41,ZGŁOSZENIA!A:F,2,0)</f>
        <v>Julia</v>
      </c>
      <c r="C41" t="str">
        <f>VLOOKUP(A41,ZGŁOSZENIA!A:F,3,0)</f>
        <v>Kułakowska</v>
      </c>
      <c r="D41" t="str">
        <f>VLOOKUP(A41,ZGŁOSZENIA!A:F,6,0)</f>
        <v>Technikum nr 4</v>
      </c>
      <c r="E41" t="str">
        <f>VLOOKUP(A41,ZGŁOSZENIA!A:F,5,0)</f>
        <v>K</v>
      </c>
      <c r="F41">
        <v>2050</v>
      </c>
      <c r="G41">
        <v>27</v>
      </c>
      <c r="H41" s="4" cm="1">
        <f t="array" ref="H41">IF(OR(F41="",G41="",G41&gt;30),0,INDEX(NORMY!B$2:B$31,G41))</f>
        <v>4</v>
      </c>
    </row>
    <row r="42" spans="1:8" x14ac:dyDescent="0.3">
      <c r="A42">
        <v>246</v>
      </c>
      <c r="B42" t="str">
        <f>VLOOKUP(A42,ZGŁOSZENIA!A:F,2,0)</f>
        <v>Maja</v>
      </c>
      <c r="C42" t="str">
        <f>VLOOKUP(A42,ZGŁOSZENIA!A:F,3,0)</f>
        <v>Kryszek</v>
      </c>
      <c r="D42" t="str">
        <f>VLOOKUP(A42,ZGŁOSZENIA!A:F,6,0)</f>
        <v>Technikum nr 4</v>
      </c>
      <c r="E42" t="str">
        <f>VLOOKUP(A42,ZGŁOSZENIA!A:F,5,0)</f>
        <v>K</v>
      </c>
      <c r="F42">
        <v>2040</v>
      </c>
      <c r="G42">
        <v>28</v>
      </c>
      <c r="H42" s="4" cm="1">
        <f t="array" ref="H42">IF(OR(F42="",G42="",G42&gt;30),0,INDEX(NORMY!B$2:B$31,G42))</f>
        <v>3</v>
      </c>
    </row>
    <row r="43" spans="1:8" x14ac:dyDescent="0.3">
      <c r="A43">
        <v>140</v>
      </c>
      <c r="B43" t="str">
        <f>VLOOKUP(A43,ZGŁOSZENIA!A:F,2,0)</f>
        <v>Valeriia</v>
      </c>
      <c r="C43" t="str">
        <f>VLOOKUP(A43,ZGŁOSZENIA!A:F,3,0)</f>
        <v>Nikolaieva</v>
      </c>
      <c r="D43" t="str">
        <f>VLOOKUP(A43,ZGŁOSZENIA!A:F,6,0)</f>
        <v>Technikum nr 4</v>
      </c>
      <c r="E43" t="str">
        <f>VLOOKUP(A43,ZGŁOSZENIA!A:F,5,0)</f>
        <v>K</v>
      </c>
      <c r="F43">
        <v>2040</v>
      </c>
      <c r="G43">
        <v>28</v>
      </c>
      <c r="H43" s="4" cm="1">
        <f t="array" ref="H43">IF(OR(F43="",G43="",G43&gt;30),0,INDEX(NORMY!B$2:B$31,G43))</f>
        <v>3</v>
      </c>
    </row>
    <row r="44" spans="1:8" x14ac:dyDescent="0.3">
      <c r="A44">
        <v>137</v>
      </c>
      <c r="B44" t="str">
        <f>VLOOKUP(A44,ZGŁOSZENIA!A:F,2,0)</f>
        <v xml:space="preserve">Gabriela </v>
      </c>
      <c r="C44" t="str">
        <f>VLOOKUP(A44,ZGŁOSZENIA!A:F,3,0)</f>
        <v>Jackiewicz</v>
      </c>
      <c r="D44" t="str">
        <f>VLOOKUP(A44,ZGŁOSZENIA!A:F,6,0)</f>
        <v xml:space="preserve">Technikum nr 4 </v>
      </c>
      <c r="E44" t="str">
        <f>VLOOKUP(A44,ZGŁOSZENIA!A:F,5,0)</f>
        <v>K</v>
      </c>
      <c r="F44">
        <v>2040</v>
      </c>
      <c r="G44">
        <v>28</v>
      </c>
      <c r="H44" s="4" cm="1">
        <f t="array" ref="H44">IF(OR(F44="",G44="",G44&gt;30),0,INDEX(NORMY!B$2:B$31,G44))</f>
        <v>3</v>
      </c>
    </row>
    <row r="45" spans="1:8" x14ac:dyDescent="0.3">
      <c r="A45">
        <v>84</v>
      </c>
      <c r="B45" t="str">
        <f>VLOOKUP(A45,ZGŁOSZENIA!A:F,2,0)</f>
        <v xml:space="preserve">Wiktoria </v>
      </c>
      <c r="C45" t="str">
        <f>VLOOKUP(A45,ZGŁOSZENIA!A:F,3,0)</f>
        <v>Pałuska</v>
      </c>
      <c r="D45" t="str">
        <f>VLOOKUP(A45,ZGŁOSZENIA!A:F,6,0)</f>
        <v>I LO</v>
      </c>
      <c r="E45" t="str">
        <f>VLOOKUP(A45,ZGŁOSZENIA!A:F,5,0)</f>
        <v>K</v>
      </c>
      <c r="F45">
        <v>2020</v>
      </c>
      <c r="G45">
        <v>29</v>
      </c>
      <c r="H45" s="4" cm="1">
        <f t="array" ref="H45">IF(OR(F45="",G45="",G45&gt;30),0,INDEX(NORMY!B$2:B$31,G45))</f>
        <v>2</v>
      </c>
    </row>
    <row r="46" spans="1:8" x14ac:dyDescent="0.3">
      <c r="A46">
        <v>36</v>
      </c>
      <c r="B46" t="str">
        <f>VLOOKUP(A46,ZGŁOSZENIA!A:F,2,0)</f>
        <v>Aniela</v>
      </c>
      <c r="C46" t="str">
        <f>VLOOKUP(A46,ZGŁOSZENIA!A:F,3,0)</f>
        <v>Liszewska</v>
      </c>
      <c r="D46" t="str">
        <f>VLOOKUP(A46,ZGŁOSZENIA!A:F,6,0)</f>
        <v>III LO</v>
      </c>
      <c r="E46" t="str">
        <f>VLOOKUP(A46,ZGŁOSZENIA!A:F,5,0)</f>
        <v>K</v>
      </c>
      <c r="F46">
        <v>2020</v>
      </c>
      <c r="G46">
        <v>29</v>
      </c>
      <c r="H46" s="4" cm="1">
        <f t="array" ref="H46">IF(OR(F46="",G46="",G46&gt;30),0,INDEX(NORMY!B$2:B$31,G46))</f>
        <v>2</v>
      </c>
    </row>
    <row r="47" spans="1:8" x14ac:dyDescent="0.3">
      <c r="A47">
        <v>286</v>
      </c>
      <c r="B47" t="str">
        <f>VLOOKUP(A47,ZGŁOSZENIA!A:F,2,0)</f>
        <v>Maja</v>
      </c>
      <c r="C47" t="str">
        <f>VLOOKUP(A47,ZGŁOSZENIA!A:F,3,0)</f>
        <v>Balcer</v>
      </c>
      <c r="D47" t="str">
        <f>VLOOKUP(A47,ZGŁOSZENIA!A:F,6,0)</f>
        <v>II LO</v>
      </c>
      <c r="E47" t="str">
        <f>VLOOKUP(A47,ZGŁOSZENIA!A:F,5,0)</f>
        <v>K</v>
      </c>
      <c r="F47">
        <v>2010</v>
      </c>
      <c r="G47">
        <v>30</v>
      </c>
      <c r="H47" s="4" cm="1">
        <f t="array" ref="H47">IF(OR(F47="",G47="",G47&gt;30),0,INDEX(NORMY!B$2:B$31,G47))</f>
        <v>1</v>
      </c>
    </row>
    <row r="48" spans="1:8" x14ac:dyDescent="0.3">
      <c r="A48">
        <v>431</v>
      </c>
      <c r="B48" t="str">
        <f>VLOOKUP(A48,ZGŁOSZENIA!A:F,2,0)</f>
        <v>Anna</v>
      </c>
      <c r="C48" t="str">
        <f>VLOOKUP(A48,ZGŁOSZENIA!A:F,3,0)</f>
        <v>Kokoszka</v>
      </c>
      <c r="D48" t="str">
        <f>VLOOKUP(A48,ZGŁOSZENIA!A:F,6,0)</f>
        <v>III LO</v>
      </c>
      <c r="E48" t="str">
        <f>VLOOKUP(A48,ZGŁOSZENIA!A:F,5,0)</f>
        <v>K</v>
      </c>
      <c r="F48">
        <v>2000</v>
      </c>
      <c r="H48" s="4" cm="1">
        <f t="array" ref="H48">IF(OR(F48="",G48="",G48&gt;30),0,INDEX(NORMY!B$2:B$31,G48))</f>
        <v>0</v>
      </c>
    </row>
    <row r="49" spans="1:8" x14ac:dyDescent="0.3">
      <c r="A49">
        <v>223</v>
      </c>
      <c r="B49" t="str">
        <f>VLOOKUP(A49,ZGŁOSZENIA!A:F,2,0)</f>
        <v>Julia</v>
      </c>
      <c r="C49" t="str">
        <f>VLOOKUP(A49,ZGŁOSZENIA!A:F,3,0)</f>
        <v>Statkiewicz</v>
      </c>
      <c r="D49" t="str">
        <f>VLOOKUP(A49,ZGŁOSZENIA!A:F,6,0)</f>
        <v>Technikum nr 4</v>
      </c>
      <c r="E49" t="str">
        <f>VLOOKUP(A49,ZGŁOSZENIA!A:F,5,0)</f>
        <v>K</v>
      </c>
      <c r="F49">
        <v>2000</v>
      </c>
      <c r="H49" s="4" cm="1">
        <f t="array" ref="H49">IF(OR(F49="",G49="",G49&gt;30),0,INDEX(NORMY!B$2:B$31,G49))</f>
        <v>0</v>
      </c>
    </row>
    <row r="50" spans="1:8" x14ac:dyDescent="0.3">
      <c r="A50">
        <v>295</v>
      </c>
      <c r="B50" t="str">
        <f>VLOOKUP(A50,ZGŁOSZENIA!A:F,2,0)</f>
        <v>Natalia</v>
      </c>
      <c r="C50" t="str">
        <f>VLOOKUP(A50,ZGŁOSZENIA!A:F,3,0)</f>
        <v>Antoniak</v>
      </c>
      <c r="D50" t="str">
        <f>VLOOKUP(A50,ZGŁOSZENIA!A:F,6,0)</f>
        <v>III LO</v>
      </c>
      <c r="E50" t="str">
        <f>VLOOKUP(A50,ZGŁOSZENIA!A:F,5,0)</f>
        <v>K</v>
      </c>
      <c r="F50">
        <v>1990</v>
      </c>
      <c r="H50" s="4" cm="1">
        <f t="array" ref="H50">IF(OR(F50="",G50="",G50&gt;30),0,INDEX(NORMY!B$2:B$31,G50))</f>
        <v>0</v>
      </c>
    </row>
    <row r="51" spans="1:8" x14ac:dyDescent="0.3">
      <c r="A51">
        <v>33</v>
      </c>
      <c r="B51" t="str">
        <f>VLOOKUP(A51,ZGŁOSZENIA!A:F,2,0)</f>
        <v>Natalia</v>
      </c>
      <c r="C51" t="str">
        <f>VLOOKUP(A51,ZGŁOSZENIA!A:F,3,0)</f>
        <v>Kapuścińska</v>
      </c>
      <c r="D51" t="str">
        <f>VLOOKUP(A51,ZGŁOSZENIA!A:F,6,0)</f>
        <v>III LO</v>
      </c>
      <c r="E51" t="str">
        <f>VLOOKUP(A51,ZGŁOSZENIA!A:F,5,0)</f>
        <v>K</v>
      </c>
      <c r="F51">
        <v>1990</v>
      </c>
      <c r="H51" s="4" cm="1">
        <f t="array" ref="H51">IF(OR(F51="",G51="",G51&gt;30),0,INDEX(NORMY!B$2:B$31,G51))</f>
        <v>0</v>
      </c>
    </row>
    <row r="52" spans="1:8" x14ac:dyDescent="0.3">
      <c r="A52">
        <v>32</v>
      </c>
      <c r="B52" t="str">
        <f>VLOOKUP(A52,ZGŁOSZENIA!A:F,2,0)</f>
        <v>Karolina</v>
      </c>
      <c r="C52" t="str">
        <f>VLOOKUP(A52,ZGŁOSZENIA!A:F,3,0)</f>
        <v>Jasionowska</v>
      </c>
      <c r="D52" t="str">
        <f>VLOOKUP(A52,ZGŁOSZENIA!A:F,6,0)</f>
        <v>III LO</v>
      </c>
      <c r="E52" t="str">
        <f>VLOOKUP(A52,ZGŁOSZENIA!A:F,5,0)</f>
        <v>K</v>
      </c>
      <c r="F52">
        <v>1980</v>
      </c>
      <c r="H52" s="4" cm="1">
        <f t="array" ref="H52">IF(OR(F52="",G52="",G52&gt;30),0,INDEX(NORMY!B$2:B$31,G52))</f>
        <v>0</v>
      </c>
    </row>
    <row r="53" spans="1:8" x14ac:dyDescent="0.3">
      <c r="A53">
        <v>127</v>
      </c>
      <c r="B53" t="str">
        <f>VLOOKUP(A53,ZGŁOSZENIA!A:F,2,0)</f>
        <v>Klementyna</v>
      </c>
      <c r="C53" t="str">
        <f>VLOOKUP(A53,ZGŁOSZENIA!A:F,3,0)</f>
        <v>Anuszkiewicz</v>
      </c>
      <c r="D53" t="str">
        <f>VLOOKUP(A53,ZGŁOSZENIA!A:F,6,0)</f>
        <v>I LO</v>
      </c>
      <c r="E53" t="str">
        <f>VLOOKUP(A53,ZGŁOSZENIA!A:F,5,0)</f>
        <v>K</v>
      </c>
      <c r="F53">
        <v>1960</v>
      </c>
      <c r="H53" s="4" cm="1">
        <f t="array" ref="H53">IF(OR(F53="",G53="",G53&gt;30),0,INDEX(NORMY!B$2:B$31,G53))</f>
        <v>0</v>
      </c>
    </row>
    <row r="54" spans="1:8" x14ac:dyDescent="0.3">
      <c r="A54">
        <v>214</v>
      </c>
      <c r="B54" t="str">
        <f>VLOOKUP(A54,ZGŁOSZENIA!A:F,2,0)</f>
        <v xml:space="preserve">Natalia </v>
      </c>
      <c r="C54" t="str">
        <f>VLOOKUP(A54,ZGŁOSZENIA!A:F,3,0)</f>
        <v>Kilon</v>
      </c>
      <c r="D54" t="str">
        <f>VLOOKUP(A54,ZGŁOSZENIA!A:F,6,0)</f>
        <v>ZS6</v>
      </c>
      <c r="E54" t="str">
        <f>VLOOKUP(A54,ZGŁOSZENIA!A:F,5,0)</f>
        <v>K</v>
      </c>
      <c r="F54">
        <v>1900</v>
      </c>
      <c r="H54" s="4" cm="1">
        <f t="array" ref="H54">IF(OR(F54="",G54="",G54&gt;30),0,INDEX(NORMY!B$2:B$31,G54))</f>
        <v>0</v>
      </c>
    </row>
    <row r="55" spans="1:8" x14ac:dyDescent="0.3">
      <c r="A55">
        <v>41</v>
      </c>
      <c r="B55" t="str">
        <f>VLOOKUP(A55,ZGŁOSZENIA!A:F,2,0)</f>
        <v>Aleksandra</v>
      </c>
      <c r="C55" t="str">
        <f>VLOOKUP(A55,ZGŁOSZENIA!A:F,3,0)</f>
        <v>Pachucka</v>
      </c>
      <c r="D55" t="str">
        <f>VLOOKUP(A55,ZGŁOSZENIA!A:F,6,0)</f>
        <v>III LO</v>
      </c>
      <c r="E55" t="str">
        <f>VLOOKUP(A55,ZGŁOSZENIA!A:F,5,0)</f>
        <v>K</v>
      </c>
      <c r="F55">
        <v>1890</v>
      </c>
      <c r="H55" s="4" cm="1">
        <f t="array" ref="H55">IF(OR(F55="",G55="",G55&gt;30),0,INDEX(NORMY!B$2:B$31,G55))</f>
        <v>0</v>
      </c>
    </row>
    <row r="56" spans="1:8" x14ac:dyDescent="0.3">
      <c r="A56">
        <v>139</v>
      </c>
      <c r="B56" t="str">
        <f>VLOOKUP(A56,ZGŁOSZENIA!A:F,2,0)</f>
        <v>Angelika</v>
      </c>
      <c r="C56" t="str">
        <f>VLOOKUP(A56,ZGŁOSZENIA!A:F,3,0)</f>
        <v>Pietruszewska</v>
      </c>
      <c r="D56" t="str">
        <f>VLOOKUP(A56,ZGŁOSZENIA!A:F,6,0)</f>
        <v>Technikum nr 4</v>
      </c>
      <c r="E56" t="str">
        <f>VLOOKUP(A56,ZGŁOSZENIA!A:F,5,0)</f>
        <v>K</v>
      </c>
      <c r="F56">
        <v>1840</v>
      </c>
      <c r="H56" s="4" cm="1">
        <f t="array" ref="H56">IF(OR(F56="",G56="",G56&gt;30),0,INDEX(NORMY!B$2:B$31,G56))</f>
        <v>0</v>
      </c>
    </row>
    <row r="57" spans="1:8" x14ac:dyDescent="0.3">
      <c r="A57">
        <v>216</v>
      </c>
      <c r="B57" t="str">
        <f>VLOOKUP(A57,ZGŁOSZENIA!A:F,2,0)</f>
        <v>Vladyslava</v>
      </c>
      <c r="C57" t="str">
        <f>VLOOKUP(A57,ZGŁOSZENIA!A:F,3,0)</f>
        <v>Antoniuk</v>
      </c>
      <c r="D57" t="str">
        <f>VLOOKUP(A57,ZGŁOSZENIA!A:F,6,0)</f>
        <v>ZS6</v>
      </c>
      <c r="E57" t="str">
        <f>VLOOKUP(A57,ZGŁOSZENIA!A:F,5,0)</f>
        <v>K</v>
      </c>
      <c r="F57">
        <v>1840</v>
      </c>
      <c r="H57" s="4" cm="1">
        <f t="array" ref="H57">IF(OR(F57="",G57="",G57&gt;30),0,INDEX(NORMY!B$2:B$31,G57))</f>
        <v>0</v>
      </c>
    </row>
    <row r="58" spans="1:8" x14ac:dyDescent="0.3">
      <c r="A58">
        <v>342</v>
      </c>
      <c r="B58" t="str">
        <f>VLOOKUP(A58,ZGŁOSZENIA!A:F,2,0)</f>
        <v xml:space="preserve">Nikola </v>
      </c>
      <c r="C58" t="str">
        <f>VLOOKUP(A58,ZGŁOSZENIA!A:F,3,0)</f>
        <v>Karpowicz</v>
      </c>
      <c r="D58" t="str">
        <f>VLOOKUP(A58,ZGŁOSZENIA!A:F,6,0)</f>
        <v>ZSCKR</v>
      </c>
      <c r="E58" t="str">
        <f>VLOOKUP(A58,ZGŁOSZENIA!A:F,5,0)</f>
        <v>K</v>
      </c>
      <c r="F58">
        <v>1840</v>
      </c>
      <c r="H58" s="4" cm="1">
        <f t="array" ref="H58">IF(OR(F58="",G58="",G58&gt;30),0,INDEX(NORMY!B$2:B$31,G58))</f>
        <v>0</v>
      </c>
    </row>
    <row r="59" spans="1:8" x14ac:dyDescent="0.3">
      <c r="A59">
        <v>184</v>
      </c>
      <c r="B59" t="str">
        <f>VLOOKUP(A59,ZGŁOSZENIA!A:F,2,0)</f>
        <v>Lena</v>
      </c>
      <c r="C59" t="str">
        <f>VLOOKUP(A59,ZGŁOSZENIA!A:F,3,0)</f>
        <v>Dzienisiewicz</v>
      </c>
      <c r="D59" t="str">
        <f>VLOOKUP(A59,ZGŁOSZENIA!A:F,6,0)</f>
        <v>I LO</v>
      </c>
      <c r="E59" t="str">
        <f>VLOOKUP(A59,ZGŁOSZENIA!A:F,5,0)</f>
        <v>K</v>
      </c>
      <c r="F59">
        <v>1830</v>
      </c>
      <c r="H59" s="4" cm="1">
        <f t="array" ref="H59">IF(OR(F59="",G59="",G59&gt;30),0,INDEX(NORMY!B$2:B$31,G59))</f>
        <v>0</v>
      </c>
    </row>
    <row r="60" spans="1:8" x14ac:dyDescent="0.3">
      <c r="A60">
        <v>114</v>
      </c>
      <c r="B60" t="str">
        <f>VLOOKUP(A60,ZGŁOSZENIA!A:F,2,0)</f>
        <v xml:space="preserve">Aleksandra </v>
      </c>
      <c r="C60" t="str">
        <f>VLOOKUP(A60,ZGŁOSZENIA!A:F,3,0)</f>
        <v>Więcko</v>
      </c>
      <c r="D60" t="str">
        <f>VLOOKUP(A60,ZGŁOSZENIA!A:F,6,0)</f>
        <v>Technikum nr 4</v>
      </c>
      <c r="E60" t="str">
        <f>VLOOKUP(A60,ZGŁOSZENIA!A:F,5,0)</f>
        <v>K</v>
      </c>
      <c r="F60">
        <v>1820</v>
      </c>
      <c r="H60" s="4" cm="1">
        <f t="array" ref="H60">IF(OR(F60="",G60="",G60&gt;30),0,INDEX(NORMY!B$2:B$31,G60))</f>
        <v>0</v>
      </c>
    </row>
    <row r="61" spans="1:8" x14ac:dyDescent="0.3">
      <c r="A61">
        <v>481</v>
      </c>
      <c r="B61" t="str">
        <f>VLOOKUP(A61,ZGŁOSZENIA!A:F,2,0)</f>
        <v xml:space="preserve">Nikola </v>
      </c>
      <c r="C61" t="str">
        <f>VLOOKUP(A61,ZGŁOSZENIA!A:F,3,0)</f>
        <v>Koniaszewska</v>
      </c>
      <c r="D61" t="str">
        <f>VLOOKUP(A61,ZGŁOSZENIA!A:F,6,0)</f>
        <v>ZSCKR</v>
      </c>
      <c r="E61" t="str">
        <f>VLOOKUP(A61,ZGŁOSZENIA!A:F,5,0)</f>
        <v>K</v>
      </c>
      <c r="F61">
        <v>1820</v>
      </c>
      <c r="H61" s="4" cm="1">
        <f t="array" ref="H61">IF(OR(F61="",G61="",G61&gt;30),0,INDEX(NORMY!B$2:B$31,G61))</f>
        <v>0</v>
      </c>
    </row>
    <row r="62" spans="1:8" x14ac:dyDescent="0.3">
      <c r="A62">
        <v>459</v>
      </c>
      <c r="B62" t="str">
        <f>VLOOKUP(A62,ZGŁOSZENIA!A:F,2,0)</f>
        <v>Wiktoria</v>
      </c>
      <c r="C62" t="str">
        <f>VLOOKUP(A62,ZGŁOSZENIA!A:F,3,0)</f>
        <v>Śliwińska</v>
      </c>
      <c r="D62" t="str">
        <f>VLOOKUP(A62,ZGŁOSZENIA!A:F,6,0)</f>
        <v xml:space="preserve">ZST </v>
      </c>
      <c r="E62" t="str">
        <f>VLOOKUP(A62,ZGŁOSZENIA!A:F,5,0)</f>
        <v>K</v>
      </c>
      <c r="F62">
        <v>1820</v>
      </c>
      <c r="H62" s="4" cm="1">
        <f t="array" ref="H62">IF(OR(F62="",G62="",G62&gt;30),0,INDEX(NORMY!B$2:B$31,G62))</f>
        <v>0</v>
      </c>
    </row>
    <row r="63" spans="1:8" x14ac:dyDescent="0.3">
      <c r="A63">
        <v>460</v>
      </c>
      <c r="B63" t="str">
        <f>VLOOKUP(A63,ZGŁOSZENIA!A:F,2,0)</f>
        <v>Maja</v>
      </c>
      <c r="C63" t="str">
        <f>VLOOKUP(A63,ZGŁOSZENIA!A:F,3,0)</f>
        <v>Sylwisty</v>
      </c>
      <c r="D63" t="str">
        <f>VLOOKUP(A63,ZGŁOSZENIA!A:F,6,0)</f>
        <v xml:space="preserve">ZST </v>
      </c>
      <c r="E63" t="str">
        <f>VLOOKUP(A63,ZGŁOSZENIA!A:F,5,0)</f>
        <v>K</v>
      </c>
      <c r="F63">
        <v>1820</v>
      </c>
      <c r="H63" s="4" cm="1">
        <f t="array" ref="H63">IF(OR(F63="",G63="",G63&gt;30),0,INDEX(NORMY!B$2:B$31,G63))</f>
        <v>0</v>
      </c>
    </row>
    <row r="64" spans="1:8" x14ac:dyDescent="0.3">
      <c r="A64">
        <v>204</v>
      </c>
      <c r="B64" t="str">
        <f>VLOOKUP(A64,ZGŁOSZENIA!A:F,2,0)</f>
        <v>Yelyzaveta</v>
      </c>
      <c r="C64" t="str">
        <f>VLOOKUP(A64,ZGŁOSZENIA!A:F,3,0)</f>
        <v>Aloshyna</v>
      </c>
      <c r="D64" t="str">
        <f>VLOOKUP(A64,ZGŁOSZENIA!A:F,6,0)</f>
        <v>Technikum nr 4</v>
      </c>
      <c r="E64" t="str">
        <f>VLOOKUP(A64,ZGŁOSZENIA!A:F,5,0)</f>
        <v>K</v>
      </c>
      <c r="F64">
        <v>1800</v>
      </c>
      <c r="H64" s="4" cm="1">
        <f t="array" ref="H64">IF(OR(F64="",G64="",G64&gt;30),0,INDEX(NORMY!B$2:B$31,G64))</f>
        <v>0</v>
      </c>
    </row>
    <row r="65" spans="1:8" x14ac:dyDescent="0.3">
      <c r="A65">
        <v>220</v>
      </c>
      <c r="B65" t="str">
        <f>VLOOKUP(A65,ZGŁOSZENIA!A:F,2,0)</f>
        <v>Wiktoria</v>
      </c>
      <c r="C65" t="str">
        <f>VLOOKUP(A65,ZGŁOSZENIA!A:F,3,0)</f>
        <v>Przybyło</v>
      </c>
      <c r="D65" t="str">
        <f>VLOOKUP(A65,ZGŁOSZENIA!A:F,6,0)</f>
        <v xml:space="preserve">Technikum nr 4 </v>
      </c>
      <c r="E65" t="str">
        <f>VLOOKUP(A65,ZGŁOSZENIA!A:F,5,0)</f>
        <v>K</v>
      </c>
      <c r="F65">
        <v>1770</v>
      </c>
      <c r="H65" s="4" cm="1">
        <f t="array" ref="H65">IF(OR(F65="",G65="",G65&gt;30),0,INDEX(NORMY!B$2:B$31,G65))</f>
        <v>0</v>
      </c>
    </row>
    <row r="66" spans="1:8" x14ac:dyDescent="0.3">
      <c r="A66">
        <v>81</v>
      </c>
      <c r="B66" t="str">
        <f>VLOOKUP(A66,ZGŁOSZENIA!A:F,2,0)</f>
        <v xml:space="preserve">Milena </v>
      </c>
      <c r="C66" t="str">
        <f>VLOOKUP(A66,ZGŁOSZENIA!A:F,3,0)</f>
        <v>Poszwa</v>
      </c>
      <c r="D66" t="str">
        <f>VLOOKUP(A66,ZGŁOSZENIA!A:F,6,0)</f>
        <v>I LO</v>
      </c>
      <c r="E66" t="str">
        <f>VLOOKUP(A66,ZGŁOSZENIA!A:F,5,0)</f>
        <v>K</v>
      </c>
      <c r="F66">
        <v>1760</v>
      </c>
      <c r="H66" s="4" cm="1">
        <f t="array" ref="H66">IF(OR(F66="",G66="",G66&gt;30),0,INDEX(NORMY!B$2:B$31,G66))</f>
        <v>0</v>
      </c>
    </row>
    <row r="67" spans="1:8" x14ac:dyDescent="0.3">
      <c r="A67">
        <v>215</v>
      </c>
      <c r="B67" t="str">
        <f>VLOOKUP(A67,ZGŁOSZENIA!A:F,2,0)</f>
        <v>Malwina</v>
      </c>
      <c r="C67" t="str">
        <f>VLOOKUP(A67,ZGŁOSZENIA!A:F,3,0)</f>
        <v>Chilińska</v>
      </c>
      <c r="D67" t="str">
        <f>VLOOKUP(A67,ZGŁOSZENIA!A:F,6,0)</f>
        <v>ZS6</v>
      </c>
      <c r="E67" t="str">
        <f>VLOOKUP(A67,ZGŁOSZENIA!A:F,5,0)</f>
        <v>K</v>
      </c>
      <c r="F67">
        <v>1760</v>
      </c>
      <c r="H67" s="4" cm="1">
        <f t="array" ref="H67">IF(OR(F67="",G67="",G67&gt;30),0,INDEX(NORMY!B$2:B$31,G67))</f>
        <v>0</v>
      </c>
    </row>
    <row r="68" spans="1:8" x14ac:dyDescent="0.3">
      <c r="A68">
        <v>211</v>
      </c>
      <c r="B68" t="str">
        <f>VLOOKUP(A68,ZGŁOSZENIA!A:F,2,0)</f>
        <v>Kornelia</v>
      </c>
      <c r="C68" t="str">
        <f>VLOOKUP(A68,ZGŁOSZENIA!A:F,3,0)</f>
        <v>Renkiewicz</v>
      </c>
      <c r="D68" t="str">
        <f>VLOOKUP(A68,ZGŁOSZENIA!A:F,6,0)</f>
        <v>ZS6</v>
      </c>
      <c r="E68" t="str">
        <f>VLOOKUP(A68,ZGŁOSZENIA!A:F,5,0)</f>
        <v>K</v>
      </c>
      <c r="F68">
        <v>1755</v>
      </c>
      <c r="H68" s="4" cm="1">
        <f t="array" ref="H68">IF(OR(F68="",G68="",G68&gt;30),0,INDEX(NORMY!B$2:B$31,G68))</f>
        <v>0</v>
      </c>
    </row>
    <row r="69" spans="1:8" x14ac:dyDescent="0.3">
      <c r="A69">
        <v>82</v>
      </c>
      <c r="B69" t="str">
        <f>VLOOKUP(A69,ZGŁOSZENIA!A:F,2,0)</f>
        <v xml:space="preserve">Magdalena </v>
      </c>
      <c r="C69" t="str">
        <f>VLOOKUP(A69,ZGŁOSZENIA!A:F,3,0)</f>
        <v>Remiszko</v>
      </c>
      <c r="D69" t="str">
        <f>VLOOKUP(A69,ZGŁOSZENIA!A:F,6,0)</f>
        <v>I LO</v>
      </c>
      <c r="E69" t="str">
        <f>VLOOKUP(A69,ZGŁOSZENIA!A:F,5,0)</f>
        <v>K</v>
      </c>
      <c r="F69">
        <v>1750</v>
      </c>
      <c r="H69" s="4" cm="1">
        <f t="array" ref="H69">IF(OR(F69="",G69="",G69&gt;30),0,INDEX(NORMY!B$2:B$31,G69))</f>
        <v>0</v>
      </c>
    </row>
    <row r="70" spans="1:8" x14ac:dyDescent="0.3">
      <c r="A70">
        <v>157</v>
      </c>
      <c r="B70" t="str">
        <f>VLOOKUP(A70,ZGŁOSZENIA!A:F,2,0)</f>
        <v>Laura</v>
      </c>
      <c r="C70" t="str">
        <f>VLOOKUP(A70,ZGŁOSZENIA!A:F,3,0)</f>
        <v>Hanc</v>
      </c>
      <c r="D70" t="str">
        <f>VLOOKUP(A70,ZGŁOSZENIA!A:F,6,0)</f>
        <v>ZSCKR</v>
      </c>
      <c r="E70" t="str">
        <f>VLOOKUP(A70,ZGŁOSZENIA!A:F,5,0)</f>
        <v>K</v>
      </c>
      <c r="F70">
        <v>1750</v>
      </c>
      <c r="H70" s="4" cm="1">
        <f t="array" ref="H70">IF(OR(F70="",G70="",G70&gt;30),0,INDEX(NORMY!B$2:B$31,G70))</f>
        <v>0</v>
      </c>
    </row>
    <row r="71" spans="1:8" x14ac:dyDescent="0.3">
      <c r="A71">
        <v>279</v>
      </c>
      <c r="B71" t="str">
        <f>VLOOKUP(A71,ZGŁOSZENIA!A:F,2,0)</f>
        <v>Wiktoria</v>
      </c>
      <c r="C71" t="str">
        <f>VLOOKUP(A71,ZGŁOSZENIA!A:F,3,0)</f>
        <v>Kramkowska</v>
      </c>
      <c r="D71" t="str">
        <f>VLOOKUP(A71,ZGŁOSZENIA!A:F,6,0)</f>
        <v>II LO</v>
      </c>
      <c r="E71" t="str">
        <f>VLOOKUP(A71,ZGŁOSZENIA!A:F,5,0)</f>
        <v>K</v>
      </c>
      <c r="F71">
        <v>1740</v>
      </c>
      <c r="H71" s="4" cm="1">
        <f t="array" ref="H71">IF(OR(F71="",G71="",G71&gt;30),0,INDEX(NORMY!B$2:B$31,G71))</f>
        <v>0</v>
      </c>
    </row>
    <row r="72" spans="1:8" x14ac:dyDescent="0.3">
      <c r="A72">
        <v>152</v>
      </c>
      <c r="B72" t="str">
        <f>VLOOKUP(A72,ZGŁOSZENIA!A:F,2,0)</f>
        <v>Asia</v>
      </c>
      <c r="C72" t="str">
        <f>VLOOKUP(A72,ZGŁOSZENIA!A:F,3,0)</f>
        <v>Biosa</v>
      </c>
      <c r="D72" t="str">
        <f>VLOOKUP(A72,ZGŁOSZENIA!A:F,6,0)</f>
        <v>ZSCKR</v>
      </c>
      <c r="E72" t="str">
        <f>VLOOKUP(A72,ZGŁOSZENIA!A:F,5,0)</f>
        <v>K</v>
      </c>
      <c r="F72">
        <v>1730</v>
      </c>
      <c r="H72" s="4" cm="1">
        <f t="array" ref="H72">IF(OR(F72="",G72="",G72&gt;30),0,INDEX(NORMY!B$2:B$31,G72))</f>
        <v>0</v>
      </c>
    </row>
    <row r="73" spans="1:8" x14ac:dyDescent="0.3">
      <c r="A73">
        <v>471</v>
      </c>
      <c r="B73" t="str">
        <f>VLOOKUP(A73,ZGŁOSZENIA!A:F,2,0)</f>
        <v>Julita</v>
      </c>
      <c r="C73" t="str">
        <f>VLOOKUP(A73,ZGŁOSZENIA!A:F,3,0)</f>
        <v>Wasilewska</v>
      </c>
      <c r="D73" t="str">
        <f>VLOOKUP(A73,ZGŁOSZENIA!A:F,6,0)</f>
        <v>ZSCKR</v>
      </c>
      <c r="E73" t="str">
        <f>VLOOKUP(A73,ZGŁOSZENIA!A:F,5,0)</f>
        <v>K</v>
      </c>
      <c r="F73">
        <v>1730</v>
      </c>
      <c r="H73" s="4" cm="1">
        <f t="array" ref="H73">IF(OR(F73="",G73="",G73&gt;30),0,INDEX(NORMY!B$2:B$31,G73))</f>
        <v>0</v>
      </c>
    </row>
    <row r="74" spans="1:8" ht="16.8" customHeight="1" x14ac:dyDescent="0.3">
      <c r="A74">
        <v>205</v>
      </c>
      <c r="B74" t="str">
        <f>VLOOKUP(A74,ZGŁOSZENIA!A:F,2,0)</f>
        <v>Nikola</v>
      </c>
      <c r="C74" t="str">
        <f>VLOOKUP(A74,ZGŁOSZENIA!A:F,3,0)</f>
        <v>Ćwikowska</v>
      </c>
      <c r="D74" t="str">
        <f>VLOOKUP(A74,ZGŁOSZENIA!A:F,6,0)</f>
        <v>Technikum nr 4</v>
      </c>
      <c r="E74" t="str">
        <f>VLOOKUP(A74,ZGŁOSZENIA!A:F,5,0)</f>
        <v>K</v>
      </c>
      <c r="F74">
        <v>1700</v>
      </c>
      <c r="H74" s="4" cm="1">
        <f t="array" ref="H74">IF(OR(F74="",G74="",G74&gt;30),0,INDEX(NORMY!B$2:B$31,G74))</f>
        <v>0</v>
      </c>
    </row>
    <row r="75" spans="1:8" x14ac:dyDescent="0.3">
      <c r="A75">
        <v>480</v>
      </c>
      <c r="B75" t="str">
        <f>VLOOKUP(A75,ZGŁOSZENIA!A:F,2,0)</f>
        <v>Vanessa</v>
      </c>
      <c r="C75" t="str">
        <f>VLOOKUP(A75,ZGŁOSZENIA!A:F,3,0)</f>
        <v>Kościńska</v>
      </c>
      <c r="D75" t="str">
        <f>VLOOKUP(A75,ZGŁOSZENIA!A:F,6,0)</f>
        <v>ZSCKR</v>
      </c>
      <c r="E75" t="str">
        <f>VLOOKUP(A75,ZGŁOSZENIA!A:F,5,0)</f>
        <v>K</v>
      </c>
      <c r="F75">
        <v>1700</v>
      </c>
      <c r="H75" s="4" cm="1">
        <f t="array" ref="H75">IF(OR(F75="",G75="",G75&gt;30),0,INDEX(NORMY!B$2:B$31,G75))</f>
        <v>0</v>
      </c>
    </row>
    <row r="76" spans="1:8" x14ac:dyDescent="0.3">
      <c r="A76">
        <v>154</v>
      </c>
      <c r="B76" t="str">
        <f>VLOOKUP(A76,ZGŁOSZENIA!A:F,2,0)</f>
        <v>Marta</v>
      </c>
      <c r="C76" t="str">
        <f>VLOOKUP(A76,ZGŁOSZENIA!A:F,3,0)</f>
        <v>Zalewska</v>
      </c>
      <c r="D76" t="str">
        <f>VLOOKUP(A76,ZGŁOSZENIA!A:F,6,0)</f>
        <v>ZSCKR</v>
      </c>
      <c r="E76" t="str">
        <f>VLOOKUP(A76,ZGŁOSZENIA!A:F,5,0)</f>
        <v>K</v>
      </c>
      <c r="F76">
        <v>1700</v>
      </c>
      <c r="H76" s="4" cm="1">
        <f t="array" ref="H76">IF(OR(F76="",G76="",G76&gt;30),0,INDEX(NORMY!B$2:B$31,G76))</f>
        <v>0</v>
      </c>
    </row>
    <row r="77" spans="1:8" x14ac:dyDescent="0.3">
      <c r="A77">
        <v>124</v>
      </c>
      <c r="B77" t="str">
        <f>VLOOKUP(A77,ZGŁOSZENIA!A:F,2,0)</f>
        <v xml:space="preserve">Maja </v>
      </c>
      <c r="C77" t="str">
        <f>VLOOKUP(A77,ZGŁOSZENIA!A:F,3,0)</f>
        <v>Wróblewska</v>
      </c>
      <c r="D77" t="str">
        <f>VLOOKUP(A77,ZGŁOSZENIA!A:F,6,0)</f>
        <v>Technikum nr 4</v>
      </c>
      <c r="E77" t="str">
        <f>VLOOKUP(A77,ZGŁOSZENIA!A:F,5,0)</f>
        <v>K</v>
      </c>
      <c r="F77">
        <v>1640</v>
      </c>
      <c r="H77" s="4" cm="1">
        <f t="array" ref="H77">IF(OR(F77="",G77="",G77&gt;30),0,INDEX(NORMY!B$2:B$31,G77))</f>
        <v>0</v>
      </c>
    </row>
    <row r="78" spans="1:8" x14ac:dyDescent="0.3">
      <c r="A78">
        <v>38</v>
      </c>
      <c r="B78" t="str">
        <f>VLOOKUP(A78,ZGŁOSZENIA!A:F,2,0)</f>
        <v>Patrycja</v>
      </c>
      <c r="C78" t="str">
        <f>VLOOKUP(A78,ZGŁOSZENIA!A:F,3,0)</f>
        <v>Mrozowska</v>
      </c>
      <c r="D78" t="str">
        <f>VLOOKUP(A78,ZGŁOSZENIA!A:F,6,0)</f>
        <v>III LO</v>
      </c>
      <c r="E78" t="str">
        <f>VLOOKUP(A78,ZGŁOSZENIA!A:F,5,0)</f>
        <v>K</v>
      </c>
      <c r="F78">
        <v>1630</v>
      </c>
      <c r="H78" s="4" cm="1">
        <f t="array" ref="H78">IF(OR(F78="",G78="",G78&gt;30),0,INDEX(NORMY!B$2:B$31,G78))</f>
        <v>0</v>
      </c>
    </row>
    <row r="79" spans="1:8" x14ac:dyDescent="0.3">
      <c r="A79">
        <v>206</v>
      </c>
      <c r="B79" t="str">
        <f>VLOOKUP(A79,ZGŁOSZENIA!A:F,2,0)</f>
        <v>Maria</v>
      </c>
      <c r="C79" t="str">
        <f>VLOOKUP(A79,ZGŁOSZENIA!A:F,3,0)</f>
        <v>Fursa</v>
      </c>
      <c r="D79" t="str">
        <f>VLOOKUP(A79,ZGŁOSZENIA!A:F,6,0)</f>
        <v>Technikum nr 4</v>
      </c>
      <c r="E79" t="str">
        <f>VLOOKUP(A79,ZGŁOSZENIA!A:F,5,0)</f>
        <v>K</v>
      </c>
      <c r="F79">
        <v>1600</v>
      </c>
      <c r="H79" s="4" cm="1">
        <f t="array" ref="H79">IF(OR(F79="",G79="",G79&gt;30),0,INDEX(NORMY!B$2:B$31,G79))</f>
        <v>0</v>
      </c>
    </row>
    <row r="80" spans="1:8" x14ac:dyDescent="0.3">
      <c r="A80">
        <v>245</v>
      </c>
      <c r="B80" t="str">
        <f>VLOOKUP(A80,ZGŁOSZENIA!A:F,2,0)</f>
        <v>Hanna</v>
      </c>
      <c r="C80" t="str">
        <f>VLOOKUP(A80,ZGŁOSZENIA!A:F,3,0)</f>
        <v>Marcińczyk</v>
      </c>
      <c r="D80" t="str">
        <f>VLOOKUP(A80,ZGŁOSZENIA!A:F,6,0)</f>
        <v>I LO</v>
      </c>
      <c r="E80" t="str">
        <f>VLOOKUP(A80,ZGŁOSZENIA!A:F,5,0)</f>
        <v>K</v>
      </c>
      <c r="F80">
        <v>1430</v>
      </c>
      <c r="H80" s="4" cm="1">
        <f t="array" ref="H80">IF(OR(F80="",G80="",G80&gt;30),0,INDEX(NORMY!B$2:B$31,G80))</f>
        <v>0</v>
      </c>
    </row>
    <row r="81" spans="1:12" x14ac:dyDescent="0.3">
      <c r="A81">
        <v>243</v>
      </c>
      <c r="B81" t="str">
        <f>VLOOKUP(A81,ZGŁOSZENIA!A:F,2,0)</f>
        <v>Zoi</v>
      </c>
      <c r="C81" t="str">
        <f>VLOOKUP(A81,ZGŁOSZENIA!A:F,3,0)</f>
        <v>Miłańska- Milewska</v>
      </c>
      <c r="D81" t="str">
        <f>VLOOKUP(A81,ZGŁOSZENIA!A:F,6,0)</f>
        <v>I LO</v>
      </c>
      <c r="E81" t="str">
        <f>VLOOKUP(A81,ZGŁOSZENIA!A:F,5,0)</f>
        <v>K</v>
      </c>
      <c r="F81">
        <v>1430</v>
      </c>
      <c r="H81" s="4" cm="1">
        <f t="array" ref="H81">IF(OR(F81="",G81="",G81&gt;30),0,INDEX(NORMY!B$2:B$31,G81))</f>
        <v>0</v>
      </c>
    </row>
    <row r="82" spans="1:12" x14ac:dyDescent="0.3">
      <c r="A82">
        <v>291</v>
      </c>
      <c r="B82" t="str">
        <f>VLOOKUP(A82,ZGŁOSZENIA!A:F,2,0)</f>
        <v>Julia</v>
      </c>
      <c r="C82" t="str">
        <f>VLOOKUP(A82,ZGŁOSZENIA!A:F,3,0)</f>
        <v>Jasielon</v>
      </c>
      <c r="D82" t="str">
        <f>VLOOKUP(A82,ZGŁOSZENIA!A:F,6,0)</f>
        <v>II LO</v>
      </c>
      <c r="E82" t="str">
        <f>VLOOKUP(A82,ZGŁOSZENIA!A:F,5,0)</f>
        <v>K</v>
      </c>
      <c r="F82">
        <v>1340</v>
      </c>
      <c r="H82" s="4" cm="1">
        <f t="array" ref="H82">IF(OR(F82="",G82="",G82&gt;30),0,INDEX(NORMY!B$2:B$31,G82))</f>
        <v>0</v>
      </c>
    </row>
    <row r="83" spans="1:12" x14ac:dyDescent="0.3">
      <c r="A83">
        <v>207</v>
      </c>
      <c r="B83" t="str">
        <f>VLOOKUP(A83,ZGŁOSZENIA!A:F,2,0)</f>
        <v>Klaudia</v>
      </c>
      <c r="C83" t="str">
        <f>VLOOKUP(A83,ZGŁOSZENIA!A:F,3,0)</f>
        <v>Jaczyńska</v>
      </c>
      <c r="D83" t="str">
        <f>VLOOKUP(A83,ZGŁOSZENIA!A:F,6,0)</f>
        <v>Technikum nr 4</v>
      </c>
      <c r="E83" t="str">
        <f>VLOOKUP(A83,ZGŁOSZENIA!A:F,5,0)</f>
        <v>K</v>
      </c>
      <c r="F83">
        <v>1340</v>
      </c>
      <c r="H83" s="4" cm="1">
        <f t="array" ref="H83">IF(OR(F83="",G83="",G83&gt;30),0,INDEX(NORMY!B$2:B$31,G83))</f>
        <v>0</v>
      </c>
    </row>
    <row r="84" spans="1:12" x14ac:dyDescent="0.3">
      <c r="A84">
        <v>123</v>
      </c>
      <c r="B84" t="str">
        <f>VLOOKUP(A84,ZGŁOSZENIA!A:F,2,0)</f>
        <v>Oliwia</v>
      </c>
      <c r="C84" t="str">
        <f>VLOOKUP(A84,ZGŁOSZENIA!A:F,3,0)</f>
        <v>Sikorska</v>
      </c>
      <c r="D84" t="str">
        <f>VLOOKUP(A84,ZGŁOSZENIA!A:F,6,0)</f>
        <v>Technikum nr 4</v>
      </c>
      <c r="E84" t="str">
        <f>VLOOKUP(A84,ZGŁOSZENIA!A:F,5,0)</f>
        <v>K</v>
      </c>
      <c r="F84">
        <v>1060</v>
      </c>
      <c r="H84" s="4" cm="1">
        <f t="array" ref="H84">IF(OR(F84="",G84="",G84&gt;30),0,INDEX(NORMY!B$2:B$31,G84))</f>
        <v>0</v>
      </c>
    </row>
    <row r="85" spans="1:12" x14ac:dyDescent="0.3">
      <c r="A85">
        <v>113</v>
      </c>
      <c r="B85" t="str">
        <f>VLOOKUP(A85,ZGŁOSZENIA!A:F,2,0)</f>
        <v xml:space="preserve">Aleksandra </v>
      </c>
      <c r="C85" t="str">
        <f>VLOOKUP(A85,ZGŁOSZENIA!A:F,3,0)</f>
        <v>Wiszniewska</v>
      </c>
      <c r="D85" t="str">
        <f>VLOOKUP(A85,ZGŁOSZENIA!A:F,6,0)</f>
        <v>Technikum nr 4</v>
      </c>
      <c r="E85" t="str">
        <f>VLOOKUP(A85,ZGŁOSZENIA!A:F,5,0)</f>
        <v>K</v>
      </c>
      <c r="F85">
        <v>660</v>
      </c>
      <c r="H85" s="4" cm="1">
        <f t="array" ref="H85">IF(OR(F85="",G85="",G85&gt;30),0,INDEX(NORMY!B$2:B$31,G85))</f>
        <v>0</v>
      </c>
    </row>
    <row r="86" spans="1:12" x14ac:dyDescent="0.3">
      <c r="A86">
        <v>238</v>
      </c>
      <c r="B86" t="str">
        <f>VLOOKUP(A86,ZGŁOSZENIA!A:F,2,0)</f>
        <v>Szymon</v>
      </c>
      <c r="C86" t="str">
        <f>VLOOKUP(A86,ZGŁOSZENIA!A:F,3,0)</f>
        <v>Sustowski</v>
      </c>
      <c r="D86" t="str">
        <f>VLOOKUP(A86,ZGŁOSZENIA!A:F,6,0)</f>
        <v>III LO</v>
      </c>
      <c r="E86" t="str">
        <f>VLOOKUP(A86,ZGŁOSZENIA!A:F,5,0)</f>
        <v>M</v>
      </c>
      <c r="F86">
        <v>3560</v>
      </c>
      <c r="G86">
        <v>1</v>
      </c>
      <c r="H86" s="4" cm="1">
        <f t="array" ref="H86">IF(OR(F86="",G86="",G86&gt;30),0,INDEX(NORMY!B$2:B$31,G86))</f>
        <v>40</v>
      </c>
    </row>
    <row r="87" spans="1:12" x14ac:dyDescent="0.3">
      <c r="A87">
        <v>28</v>
      </c>
      <c r="B87" t="str">
        <f>VLOOKUP(A87,ZGŁOSZENIA!A:F,2,0)</f>
        <v>Marcel</v>
      </c>
      <c r="C87" t="str">
        <f>VLOOKUP(A87,ZGŁOSZENIA!A:F,3,0)</f>
        <v>Maziewski</v>
      </c>
      <c r="D87" t="str">
        <f>VLOOKUP(A87,ZGŁOSZENIA!A:F,6,0)</f>
        <v>III LO</v>
      </c>
      <c r="E87" t="str">
        <f>VLOOKUP(A87,ZGŁOSZENIA!A:F,5,0)</f>
        <v>M</v>
      </c>
      <c r="F87">
        <v>3440</v>
      </c>
      <c r="G87">
        <v>2</v>
      </c>
      <c r="H87" s="4" cm="1">
        <f t="array" ref="H87">IF(OR(F87="",G87="",G87&gt;30),0,INDEX(NORMY!B$2:B$31,G87))</f>
        <v>35</v>
      </c>
      <c r="L87">
        <f>SUM(WYNIKI!H93+WYNIKI!H108)</f>
        <v>36</v>
      </c>
    </row>
    <row r="88" spans="1:12" x14ac:dyDescent="0.3">
      <c r="A88">
        <v>264</v>
      </c>
      <c r="B88" t="str">
        <f>VLOOKUP(A88,ZGŁOSZENIA!A:F,2,0)</f>
        <v>Jan</v>
      </c>
      <c r="C88" t="str">
        <f>VLOOKUP(A88,ZGŁOSZENIA!A:F,3,0)</f>
        <v>Lebioda</v>
      </c>
      <c r="D88" t="str">
        <f>VLOOKUP(A88,ZGŁOSZENIA!A:F,6,0)</f>
        <v>II LO</v>
      </c>
      <c r="E88" t="str">
        <f>VLOOKUP(A88,ZGŁOSZENIA!A:F,5,0)</f>
        <v>M</v>
      </c>
      <c r="F88">
        <v>3390</v>
      </c>
      <c r="G88">
        <v>3</v>
      </c>
      <c r="H88" s="4" cm="1">
        <f t="array" ref="H88">IF(OR(F88="",G88="",G88&gt;30),0,INDEX(NORMY!B$2:B$31,G88))</f>
        <v>32</v>
      </c>
    </row>
    <row r="89" spans="1:12" x14ac:dyDescent="0.3">
      <c r="A89">
        <v>78</v>
      </c>
      <c r="B89" t="str">
        <f>VLOOKUP(A89,ZGŁOSZENIA!A:F,2,0)</f>
        <v>Bartosz</v>
      </c>
      <c r="C89" t="str">
        <f>VLOOKUP(A89,ZGŁOSZENIA!A:F,3,0)</f>
        <v>Perkowski</v>
      </c>
      <c r="D89" t="str">
        <f>VLOOKUP(A89,ZGŁOSZENIA!A:F,6,0)</f>
        <v>III LO</v>
      </c>
      <c r="E89" t="str">
        <f>VLOOKUP(A89,ZGŁOSZENIA!A:F,5,0)</f>
        <v>M</v>
      </c>
      <c r="F89">
        <v>3310</v>
      </c>
      <c r="G89">
        <v>4</v>
      </c>
      <c r="H89" s="4" cm="1">
        <f t="array" ref="H89">IF(OR(F89="",G89="",G89&gt;30),0,INDEX(NORMY!B$2:B$31,G89))</f>
        <v>30</v>
      </c>
    </row>
    <row r="90" spans="1:12" x14ac:dyDescent="0.3">
      <c r="A90">
        <v>258</v>
      </c>
      <c r="B90" t="str">
        <f>VLOOKUP(A90,ZGŁOSZENIA!A:F,2,0)</f>
        <v>Jeremi</v>
      </c>
      <c r="C90" t="str">
        <f>VLOOKUP(A90,ZGŁOSZENIA!A:F,3,0)</f>
        <v>Woroniecki</v>
      </c>
      <c r="D90" t="str">
        <f>VLOOKUP(A90,ZGŁOSZENIA!A:F,6,0)</f>
        <v>II LO</v>
      </c>
      <c r="E90" t="str">
        <f>VLOOKUP(A90,ZGŁOSZENIA!A:F,5,0)</f>
        <v>M</v>
      </c>
      <c r="F90">
        <v>3160</v>
      </c>
      <c r="G90">
        <v>5</v>
      </c>
      <c r="H90" s="4" cm="1">
        <f t="array" ref="H90">IF(OR(F90="",G90="",G90&gt;30),0,INDEX(NORMY!B$2:B$31,G90))</f>
        <v>28</v>
      </c>
    </row>
    <row r="91" spans="1:12" x14ac:dyDescent="0.3">
      <c r="A91">
        <v>303</v>
      </c>
      <c r="B91" t="str">
        <f>VLOOKUP(A91,ZGŁOSZENIA!A:F,2,0)</f>
        <v>Miłosz</v>
      </c>
      <c r="C91" t="str">
        <f>VLOOKUP(A91,ZGŁOSZENIA!A:F,3,0)</f>
        <v>Dobrzyń</v>
      </c>
      <c r="D91" t="str">
        <f>VLOOKUP(A91,ZGŁOSZENIA!A:F,6,0)</f>
        <v xml:space="preserve">ZST </v>
      </c>
      <c r="E91" t="str">
        <f>VLOOKUP(A91,ZGŁOSZENIA!A:F,5,0)</f>
        <v>M</v>
      </c>
      <c r="F91">
        <v>3070</v>
      </c>
      <c r="G91">
        <v>6</v>
      </c>
      <c r="H91" s="4" cm="1">
        <f t="array" ref="H91">IF(OR(F91="",G91="",G91&gt;30),0,INDEX(NORMY!B$2:B$31,G91))</f>
        <v>26</v>
      </c>
    </row>
    <row r="92" spans="1:12" x14ac:dyDescent="0.3">
      <c r="A92">
        <v>256</v>
      </c>
      <c r="B92" t="str">
        <f>VLOOKUP(A92,ZGŁOSZENIA!A:F,2,0)</f>
        <v>Szymon</v>
      </c>
      <c r="C92" t="str">
        <f>VLOOKUP(A92,ZGŁOSZENIA!A:F,3,0)</f>
        <v>Parzych</v>
      </c>
      <c r="D92" t="str">
        <f>VLOOKUP(A92,ZGŁOSZENIA!A:F,6,0)</f>
        <v>I LO</v>
      </c>
      <c r="E92" t="str">
        <f>VLOOKUP(A92,ZGŁOSZENIA!A:F,5,0)</f>
        <v>M</v>
      </c>
      <c r="F92">
        <v>3060</v>
      </c>
      <c r="G92">
        <v>7</v>
      </c>
      <c r="H92" s="4" cm="1">
        <f t="array" ref="H92">IF(OR(F92="",G92="",G92&gt;30),0,INDEX(NORMY!B$2:B$31,G92))</f>
        <v>24</v>
      </c>
    </row>
    <row r="93" spans="1:12" x14ac:dyDescent="0.3">
      <c r="A93">
        <v>477</v>
      </c>
      <c r="B93" t="str">
        <f>VLOOKUP(A93,ZGŁOSZENIA!A:F,2,0)</f>
        <v>Piotr</v>
      </c>
      <c r="C93" t="str">
        <f>VLOOKUP(A93,ZGŁOSZENIA!A:F,3,0)</f>
        <v>Brodowski</v>
      </c>
      <c r="D93" t="str">
        <f>VLOOKUP(A93,ZGŁOSZENIA!A:F,6,0)</f>
        <v>ZSCKR</v>
      </c>
      <c r="E93" t="str">
        <f>VLOOKUP(A93,ZGŁOSZENIA!A:F,5,0)</f>
        <v>M</v>
      </c>
      <c r="F93">
        <v>3060</v>
      </c>
      <c r="G93">
        <v>7</v>
      </c>
      <c r="H93" s="4" cm="1">
        <f t="array" ref="H93">IF(OR(F93="",G93="",G93&gt;30),0,INDEX(NORMY!B$2:B$31,G93))</f>
        <v>24</v>
      </c>
    </row>
    <row r="94" spans="1:12" x14ac:dyDescent="0.3">
      <c r="A94">
        <v>249</v>
      </c>
      <c r="B94" t="str">
        <f>VLOOKUP(A94,ZGŁOSZENIA!A:F,2,0)</f>
        <v>Adam</v>
      </c>
      <c r="C94" t="str">
        <f>VLOOKUP(A94,ZGŁOSZENIA!A:F,3,0)</f>
        <v>Turowski</v>
      </c>
      <c r="D94" t="str">
        <f>VLOOKUP(A94,ZGŁOSZENIA!A:F,6,0)</f>
        <v xml:space="preserve">ZST </v>
      </c>
      <c r="E94" t="str">
        <f>VLOOKUP(A94,ZGŁOSZENIA!A:F,5,0)</f>
        <v>M</v>
      </c>
      <c r="F94">
        <v>3060</v>
      </c>
      <c r="G94">
        <v>7</v>
      </c>
      <c r="H94" s="4" cm="1">
        <f t="array" ref="H94">IF(OR(F94="",G94="",G94&gt;30),0,INDEX(NORMY!B$2:B$31,G94))</f>
        <v>24</v>
      </c>
    </row>
    <row r="95" spans="1:12" x14ac:dyDescent="0.3">
      <c r="A95">
        <v>298</v>
      </c>
      <c r="B95" t="str">
        <f>VLOOKUP(A95,ZGŁOSZENIA!A:F,2,0)</f>
        <v>Mikołaj</v>
      </c>
      <c r="C95" t="str">
        <f>VLOOKUP(A95,ZGŁOSZENIA!A:F,3,0)</f>
        <v>Urbański</v>
      </c>
      <c r="D95" t="str">
        <f>VLOOKUP(A95,ZGŁOSZENIA!A:F,6,0)</f>
        <v>II LO</v>
      </c>
      <c r="E95" t="str">
        <f>VLOOKUP(A95,ZGŁOSZENIA!A:F,5,0)</f>
        <v>M</v>
      </c>
      <c r="F95">
        <v>3040</v>
      </c>
      <c r="G95">
        <v>8</v>
      </c>
      <c r="H95" s="4" cm="1">
        <f t="array" ref="H95">IF(OR(F95="",G95="",G95&gt;30),0,INDEX(NORMY!B$2:B$31,G95))</f>
        <v>23</v>
      </c>
    </row>
    <row r="96" spans="1:12" x14ac:dyDescent="0.3">
      <c r="A96">
        <v>290</v>
      </c>
      <c r="B96" t="str">
        <f>VLOOKUP(A96,ZGŁOSZENIA!A:F,2,0)</f>
        <v>Filip</v>
      </c>
      <c r="C96" t="str">
        <f>VLOOKUP(A96,ZGŁOSZENIA!A:F,3,0)</f>
        <v>Warakomski</v>
      </c>
      <c r="D96" t="str">
        <f>VLOOKUP(A96,ZGŁOSZENIA!A:F,6,0)</f>
        <v>II LO</v>
      </c>
      <c r="E96" t="str">
        <f>VLOOKUP(A96,ZGŁOSZENIA!A:F,5,0)</f>
        <v>M</v>
      </c>
      <c r="F96">
        <v>3000</v>
      </c>
      <c r="G96">
        <v>9</v>
      </c>
      <c r="H96" s="4" cm="1">
        <f t="array" ref="H96">IF(OR(F96="",G96="",G96&gt;30),0,INDEX(NORMY!B$2:B$31,G96))</f>
        <v>22</v>
      </c>
    </row>
    <row r="97" spans="1:8" x14ac:dyDescent="0.3">
      <c r="A97">
        <v>372</v>
      </c>
      <c r="B97" t="str">
        <f>VLOOKUP(A97,ZGŁOSZENIA!A:F,2,0)</f>
        <v>Filip</v>
      </c>
      <c r="C97" t="str">
        <f>VLOOKUP(A97,ZGŁOSZENIA!A:F,3,0)</f>
        <v>Kaminski</v>
      </c>
      <c r="D97" t="str">
        <f>VLOOKUP(A97,ZGŁOSZENIA!A:F,6,0)</f>
        <v xml:space="preserve">ZST </v>
      </c>
      <c r="E97" t="str">
        <f>VLOOKUP(A97,ZGŁOSZENIA!A:F,5,0)</f>
        <v>M</v>
      </c>
      <c r="F97">
        <v>2990</v>
      </c>
      <c r="G97">
        <v>10</v>
      </c>
      <c r="H97" s="4" cm="1">
        <f t="array" ref="H97">IF(OR(F97="",G97="",G97&gt;30),0,INDEX(NORMY!B$2:B$31,G97))</f>
        <v>21</v>
      </c>
    </row>
    <row r="98" spans="1:8" x14ac:dyDescent="0.3">
      <c r="A98">
        <v>202</v>
      </c>
      <c r="B98" t="str">
        <f>VLOOKUP(A98,ZGŁOSZENIA!A:F,2,0)</f>
        <v>Filip</v>
      </c>
      <c r="C98" t="str">
        <f>VLOOKUP(A98,ZGŁOSZENIA!A:F,3,0)</f>
        <v>Żurawlew</v>
      </c>
      <c r="D98" t="str">
        <f>VLOOKUP(A98,ZGŁOSZENIA!A:F,6,0)</f>
        <v>III LO</v>
      </c>
      <c r="E98" t="str">
        <f>VLOOKUP(A98,ZGŁOSZENIA!A:F,5,0)</f>
        <v>M</v>
      </c>
      <c r="F98">
        <v>2980</v>
      </c>
      <c r="G98">
        <v>11</v>
      </c>
      <c r="H98" s="4" cm="1">
        <f t="array" ref="H98">IF(OR(F98="",G98="",G98&gt;30),0,INDEX(NORMY!B$2:B$31,G98))</f>
        <v>20</v>
      </c>
    </row>
    <row r="99" spans="1:8" x14ac:dyDescent="0.3">
      <c r="A99">
        <v>458</v>
      </c>
      <c r="B99" t="str">
        <f>VLOOKUP(A99,ZGŁOSZENIA!A:F,2,0)</f>
        <v>Szymon</v>
      </c>
      <c r="C99" t="str">
        <f>VLOOKUP(A99,ZGŁOSZENIA!A:F,3,0)</f>
        <v>Ambrosiewicz</v>
      </c>
      <c r="D99" t="str">
        <f>VLOOKUP(A99,ZGŁOSZENIA!A:F,6,0)</f>
        <v xml:space="preserve">ZST </v>
      </c>
      <c r="E99" t="str">
        <f>VLOOKUP(A99,ZGŁOSZENIA!A:F,5,0)</f>
        <v>M</v>
      </c>
      <c r="F99">
        <v>2940</v>
      </c>
      <c r="G99">
        <v>12</v>
      </c>
      <c r="H99" s="4" cm="1">
        <f t="array" ref="H99">IF(OR(F99="",G99="",G99&gt;30),0,INDEX(NORMY!B$2:B$31,G99))</f>
        <v>19</v>
      </c>
    </row>
    <row r="100" spans="1:8" x14ac:dyDescent="0.3">
      <c r="A100">
        <v>451</v>
      </c>
      <c r="B100" t="str">
        <f>VLOOKUP(A100,ZGŁOSZENIA!A:F,2,0)</f>
        <v>Filip</v>
      </c>
      <c r="C100" t="str">
        <f>VLOOKUP(A100,ZGŁOSZENIA!A:F,3,0)</f>
        <v>Czyżewski</v>
      </c>
      <c r="D100" t="str">
        <f>VLOOKUP(A100,ZGŁOSZENIA!A:F,6,0)</f>
        <v xml:space="preserve">ZST </v>
      </c>
      <c r="E100" t="str">
        <f>VLOOKUP(A100,ZGŁOSZENIA!A:F,5,0)</f>
        <v>M</v>
      </c>
      <c r="F100">
        <v>2930</v>
      </c>
      <c r="G100">
        <v>13</v>
      </c>
      <c r="H100" s="4" cm="1">
        <f t="array" ref="H100">IF(OR(F100="",G100="",G100&gt;30),0,INDEX(NORMY!B$2:B$31,G100))</f>
        <v>18</v>
      </c>
    </row>
    <row r="101" spans="1:8" x14ac:dyDescent="0.3">
      <c r="A101">
        <v>271</v>
      </c>
      <c r="B101" t="str">
        <f>VLOOKUP(A101,ZGŁOSZENIA!A:F,2,0)</f>
        <v>Aleksander</v>
      </c>
      <c r="C101" t="str">
        <f>VLOOKUP(A101,ZGŁOSZENIA!A:F,3,0)</f>
        <v>Słowikowski</v>
      </c>
      <c r="D101" t="str">
        <f>VLOOKUP(A101,ZGŁOSZENIA!A:F,6,0)</f>
        <v>II LO</v>
      </c>
      <c r="E101" t="str">
        <f>VLOOKUP(A101,ZGŁOSZENIA!A:F,5,0)</f>
        <v>M</v>
      </c>
      <c r="F101">
        <v>2920</v>
      </c>
      <c r="G101">
        <v>14</v>
      </c>
      <c r="H101" s="4" cm="1">
        <f t="array" ref="H101">IF(OR(F101="",G101="",G101&gt;30),0,INDEX(NORMY!B$2:B$31,G101))</f>
        <v>17</v>
      </c>
    </row>
    <row r="102" spans="1:8" x14ac:dyDescent="0.3">
      <c r="A102">
        <v>26</v>
      </c>
      <c r="B102" t="str">
        <f>VLOOKUP(A102,ZGŁOSZENIA!A:F,2,0)</f>
        <v>Adrian</v>
      </c>
      <c r="C102" t="str">
        <f>VLOOKUP(A102,ZGŁOSZENIA!A:F,3,0)</f>
        <v>Majewski</v>
      </c>
      <c r="D102" t="str">
        <f>VLOOKUP(A102,ZGŁOSZENIA!A:F,6,0)</f>
        <v>III LO</v>
      </c>
      <c r="E102" t="str">
        <f>VLOOKUP(A102,ZGŁOSZENIA!A:F,5,0)</f>
        <v>M</v>
      </c>
      <c r="F102">
        <v>2900</v>
      </c>
      <c r="G102">
        <v>15</v>
      </c>
      <c r="H102" s="4" cm="1">
        <f t="array" ref="H102">IF(OR(F102="",G102="",G102&gt;30),0,INDEX(NORMY!B$2:B$31,G102))</f>
        <v>16</v>
      </c>
    </row>
    <row r="103" spans="1:8" x14ac:dyDescent="0.3">
      <c r="A103">
        <v>239</v>
      </c>
      <c r="B103" t="str">
        <f>VLOOKUP(A103,ZGŁOSZENIA!A:F,2,0)</f>
        <v>Filip</v>
      </c>
      <c r="C103" t="str">
        <f>VLOOKUP(A103,ZGŁOSZENIA!A:F,3,0)</f>
        <v>Skupski</v>
      </c>
      <c r="D103" t="str">
        <f>VLOOKUP(A103,ZGŁOSZENIA!A:F,6,0)</f>
        <v>III LO</v>
      </c>
      <c r="E103" t="str">
        <f>VLOOKUP(A103,ZGŁOSZENIA!A:F,5,0)</f>
        <v>M</v>
      </c>
      <c r="F103">
        <v>2900</v>
      </c>
      <c r="G103">
        <v>15</v>
      </c>
      <c r="H103" s="4" cm="1">
        <f t="array" ref="H103">IF(OR(F103="",G103="",G103&gt;30),0,INDEX(NORMY!B$2:B$31,G103))</f>
        <v>16</v>
      </c>
    </row>
    <row r="104" spans="1:8" x14ac:dyDescent="0.3">
      <c r="A104">
        <v>203</v>
      </c>
      <c r="B104" t="str">
        <f>VLOOKUP(A104,ZGŁOSZENIA!A:F,2,0)</f>
        <v>Jan</v>
      </c>
      <c r="C104" t="str">
        <f>VLOOKUP(A104,ZGŁOSZENIA!A:F,3,0)</f>
        <v>Żynda</v>
      </c>
      <c r="D104" t="str">
        <f>VLOOKUP(A104,ZGŁOSZENIA!A:F,6,0)</f>
        <v>III LO</v>
      </c>
      <c r="E104" t="str">
        <f>VLOOKUP(A104,ZGŁOSZENIA!A:F,5,0)</f>
        <v>M</v>
      </c>
      <c r="F104">
        <v>2890</v>
      </c>
      <c r="G104">
        <v>16</v>
      </c>
      <c r="H104" s="4" cm="1">
        <f t="array" ref="H104">IF(OR(F104="",G104="",G104&gt;30),0,INDEX(NORMY!B$2:B$31,G104))</f>
        <v>15</v>
      </c>
    </row>
    <row r="105" spans="1:8" x14ac:dyDescent="0.3">
      <c r="A105">
        <v>257</v>
      </c>
      <c r="B105" t="str">
        <f>VLOOKUP(A105,ZGŁOSZENIA!A:F,2,0)</f>
        <v>Jan</v>
      </c>
      <c r="C105" t="str">
        <f>VLOOKUP(A105,ZGŁOSZENIA!A:F,3,0)</f>
        <v>Wojtukiewicz</v>
      </c>
      <c r="D105" t="str">
        <f>VLOOKUP(A105,ZGŁOSZENIA!A:F,6,0)</f>
        <v>II LO</v>
      </c>
      <c r="E105" t="str">
        <f>VLOOKUP(A105,ZGŁOSZENIA!A:F,5,0)</f>
        <v>M</v>
      </c>
      <c r="F105">
        <v>2890</v>
      </c>
      <c r="G105">
        <v>16</v>
      </c>
      <c r="H105" s="4" cm="1">
        <f t="array" ref="H105">IF(OR(F105="",G105="",G105&gt;30),0,INDEX(NORMY!B$2:B$31,G105))</f>
        <v>15</v>
      </c>
    </row>
    <row r="106" spans="1:8" x14ac:dyDescent="0.3">
      <c r="A106">
        <v>92</v>
      </c>
      <c r="B106" t="str">
        <f>VLOOKUP(A106,ZGŁOSZENIA!A:F,2,0)</f>
        <v>Jan</v>
      </c>
      <c r="C106" t="str">
        <f>VLOOKUP(A106,ZGŁOSZENIA!A:F,3,0)</f>
        <v>Butkiewicz</v>
      </c>
      <c r="D106" t="str">
        <f>VLOOKUP(A106,ZGŁOSZENIA!A:F,6,0)</f>
        <v>III LO</v>
      </c>
      <c r="E106" t="str">
        <f>VLOOKUP(A106,ZGŁOSZENIA!A:F,5,0)</f>
        <v>M</v>
      </c>
      <c r="F106">
        <v>2860</v>
      </c>
      <c r="G106">
        <v>17</v>
      </c>
      <c r="H106" s="4" cm="1">
        <f t="array" ref="H106">IF(OR(F106="",G106="",G106&gt;30),0,INDEX(NORMY!B$2:B$31,G106))</f>
        <v>14</v>
      </c>
    </row>
    <row r="107" spans="1:8" x14ac:dyDescent="0.3">
      <c r="A107">
        <v>456</v>
      </c>
      <c r="B107" t="str">
        <f>VLOOKUP(A107,ZGŁOSZENIA!A:F,2,0)</f>
        <v>Patryk</v>
      </c>
      <c r="C107" t="str">
        <f>VLOOKUP(A107,ZGŁOSZENIA!A:F,3,0)</f>
        <v>Baczyński</v>
      </c>
      <c r="D107" t="str">
        <f>VLOOKUP(A107,ZGŁOSZENIA!A:F,6,0)</f>
        <v xml:space="preserve">ZST </v>
      </c>
      <c r="E107" t="str">
        <f>VLOOKUP(A107,ZGŁOSZENIA!A:F,5,0)</f>
        <v>M</v>
      </c>
      <c r="F107">
        <v>2840</v>
      </c>
      <c r="G107">
        <v>18</v>
      </c>
      <c r="H107" s="4" cm="1">
        <f t="array" ref="H107">IF(OR(F107="",G107="",G107&gt;30),0,INDEX(NORMY!B$2:B$31,G107))</f>
        <v>13</v>
      </c>
    </row>
    <row r="108" spans="1:8" x14ac:dyDescent="0.3">
      <c r="A108">
        <v>469</v>
      </c>
      <c r="B108" t="str">
        <f>VLOOKUP(A108,ZGŁOSZENIA!A:F,2,0)</f>
        <v>Krzysztof</v>
      </c>
      <c r="C108" t="str">
        <f>VLOOKUP(A108,ZGŁOSZENIA!A:F,3,0)</f>
        <v>Nalbach</v>
      </c>
      <c r="D108" t="str">
        <f>VLOOKUP(A108,ZGŁOSZENIA!A:F,6,0)</f>
        <v>ZSCKR</v>
      </c>
      <c r="E108" t="str">
        <f>VLOOKUP(A108,ZGŁOSZENIA!A:F,5,0)</f>
        <v>M</v>
      </c>
      <c r="F108">
        <v>2830</v>
      </c>
      <c r="G108">
        <v>19</v>
      </c>
      <c r="H108" s="4" cm="1">
        <f t="array" ref="H108">IF(OR(F108="",G108="",G108&gt;30),0,INDEX(NORMY!B$2:B$31,G108))</f>
        <v>12</v>
      </c>
    </row>
    <row r="109" spans="1:8" x14ac:dyDescent="0.3">
      <c r="A109">
        <v>142</v>
      </c>
      <c r="B109" t="str">
        <f>VLOOKUP(A109,ZGŁOSZENIA!A:F,2,0)</f>
        <v xml:space="preserve">Grzegorz </v>
      </c>
      <c r="C109" t="str">
        <f>VLOOKUP(A109,ZGŁOSZENIA!A:F,3,0)</f>
        <v>Sawicki</v>
      </c>
      <c r="D109" t="str">
        <f>VLOOKUP(A109,ZGŁOSZENIA!A:F,6,0)</f>
        <v>Technikum nr 4</v>
      </c>
      <c r="E109" t="str">
        <f>VLOOKUP(A109,ZGŁOSZENIA!A:F,5,0)</f>
        <v>M</v>
      </c>
      <c r="F109">
        <v>2820</v>
      </c>
      <c r="G109">
        <v>20</v>
      </c>
      <c r="H109" s="4" cm="1">
        <f t="array" ref="H109">IF(OR(F109="",G109="",G109&gt;30),0,INDEX(NORMY!B$2:B$31,G109))</f>
        <v>11</v>
      </c>
    </row>
    <row r="110" spans="1:8" x14ac:dyDescent="0.3">
      <c r="A110">
        <v>375</v>
      </c>
      <c r="B110" t="str">
        <f>VLOOKUP(A110,ZGŁOSZENIA!A:F,2,0)</f>
        <v>Leonard</v>
      </c>
      <c r="C110" t="str">
        <f>VLOOKUP(A110,ZGŁOSZENIA!A:F,3,0)</f>
        <v>Kotarski</v>
      </c>
      <c r="D110" t="str">
        <f>VLOOKUP(A110,ZGŁOSZENIA!A:F,6,0)</f>
        <v xml:space="preserve">ZST </v>
      </c>
      <c r="E110" t="str">
        <f>VLOOKUP(A110,ZGŁOSZENIA!A:F,5,0)</f>
        <v>M</v>
      </c>
      <c r="F110">
        <v>2820</v>
      </c>
      <c r="G110">
        <v>20</v>
      </c>
      <c r="H110" s="4" cm="1">
        <f t="array" ref="H110">IF(OR(F110="",G110="",G110&gt;30),0,INDEX(NORMY!B$2:B$31,G110))</f>
        <v>11</v>
      </c>
    </row>
    <row r="111" spans="1:8" x14ac:dyDescent="0.3">
      <c r="A111">
        <v>90</v>
      </c>
      <c r="B111" t="str">
        <f>VLOOKUP(A111,ZGŁOSZENIA!A:F,2,0)</f>
        <v>Franciszek</v>
      </c>
      <c r="C111" t="str">
        <f>VLOOKUP(A111,ZGŁOSZENIA!A:F,3,0)</f>
        <v>Budryn</v>
      </c>
      <c r="D111" t="str">
        <f>VLOOKUP(A111,ZGŁOSZENIA!A:F,6,0)</f>
        <v>III LO</v>
      </c>
      <c r="E111" t="str">
        <f>VLOOKUP(A111,ZGŁOSZENIA!A:F,5,0)</f>
        <v>M</v>
      </c>
      <c r="F111">
        <v>2810</v>
      </c>
      <c r="G111">
        <v>21</v>
      </c>
      <c r="H111" s="4" cm="1">
        <f t="array" ref="H111">IF(OR(F111="",G111="",G111&gt;30),0,INDEX(NORMY!B$2:B$31,G111))</f>
        <v>10</v>
      </c>
    </row>
    <row r="112" spans="1:8" x14ac:dyDescent="0.3">
      <c r="A112">
        <v>273</v>
      </c>
      <c r="B112" t="str">
        <f>VLOOKUP(A112,ZGŁOSZENIA!A:F,2,0)</f>
        <v>Michał</v>
      </c>
      <c r="C112" t="str">
        <f>VLOOKUP(A112,ZGŁOSZENIA!A:F,3,0)</f>
        <v>Romanowski</v>
      </c>
      <c r="D112" t="str">
        <f>VLOOKUP(A112,ZGŁOSZENIA!A:F,6,0)</f>
        <v>II LO</v>
      </c>
      <c r="E112" t="str">
        <f>VLOOKUP(A112,ZGŁOSZENIA!A:F,5,0)</f>
        <v>M</v>
      </c>
      <c r="F112">
        <v>2800</v>
      </c>
      <c r="G112">
        <v>22</v>
      </c>
      <c r="H112" s="4" cm="1">
        <f t="array" ref="H112">IF(OR(F112="",G112="",G112&gt;30),0,INDEX(NORMY!B$2:B$31,G112))</f>
        <v>9</v>
      </c>
    </row>
    <row r="113" spans="1:8" x14ac:dyDescent="0.3">
      <c r="A113">
        <v>20</v>
      </c>
      <c r="B113" t="str">
        <f>VLOOKUP(A113,ZGŁOSZENIA!A:F,2,0)</f>
        <v>Kamil</v>
      </c>
      <c r="C113" t="str">
        <f>VLOOKUP(A113,ZGŁOSZENIA!A:F,3,0)</f>
        <v>Kaczorek</v>
      </c>
      <c r="D113" t="str">
        <f>VLOOKUP(A113,ZGŁOSZENIA!A:F,6,0)</f>
        <v>III LO</v>
      </c>
      <c r="E113" t="str">
        <f>VLOOKUP(A113,ZGŁOSZENIA!A:F,5,0)</f>
        <v>M</v>
      </c>
      <c r="F113">
        <v>2800</v>
      </c>
      <c r="G113">
        <v>22</v>
      </c>
      <c r="H113" s="4" cm="1">
        <f t="array" ref="H113">IF(OR(F113="",G113="",G113&gt;30),0,INDEX(NORMY!B$2:B$31,G113))</f>
        <v>9</v>
      </c>
    </row>
    <row r="114" spans="1:8" x14ac:dyDescent="0.3">
      <c r="A114">
        <v>396</v>
      </c>
      <c r="B114" t="str">
        <f>VLOOKUP(A114,ZGŁOSZENIA!A:F,2,0)</f>
        <v>Damian</v>
      </c>
      <c r="C114" t="str">
        <f>VLOOKUP(A114,ZGŁOSZENIA!A:F,3,0)</f>
        <v>Sznurkowski-Wiszniewski</v>
      </c>
      <c r="D114" t="str">
        <f>VLOOKUP(A114,ZGŁOSZENIA!A:F,6,0)</f>
        <v xml:space="preserve">ZST </v>
      </c>
      <c r="E114" t="str">
        <f>VLOOKUP(A114,ZGŁOSZENIA!A:F,5,0)</f>
        <v>M</v>
      </c>
      <c r="F114">
        <v>2800</v>
      </c>
      <c r="G114">
        <v>22</v>
      </c>
      <c r="H114" s="4" cm="1">
        <f t="array" ref="H114">IF(OR(F114="",G114="",G114&gt;30),0,INDEX(NORMY!B$2:B$31,G114))</f>
        <v>9</v>
      </c>
    </row>
    <row r="115" spans="1:8" x14ac:dyDescent="0.3">
      <c r="A115">
        <v>222</v>
      </c>
      <c r="B115" t="str">
        <f>VLOOKUP(A115,ZGŁOSZENIA!A:F,2,0)</f>
        <v>Jakub</v>
      </c>
      <c r="C115" t="str">
        <f>VLOOKUP(A115,ZGŁOSZENIA!A:F,3,0)</f>
        <v>Andrulewicz</v>
      </c>
      <c r="D115" t="str">
        <f>VLOOKUP(A115,ZGŁOSZENIA!A:F,6,0)</f>
        <v>ZS6</v>
      </c>
      <c r="E115" t="str">
        <f>VLOOKUP(A115,ZGŁOSZENIA!A:F,5,0)</f>
        <v>M</v>
      </c>
      <c r="F115">
        <v>2790</v>
      </c>
      <c r="G115">
        <v>23</v>
      </c>
      <c r="H115" s="4" cm="1">
        <f t="array" ref="H115">IF(OR(F115="",G115="",G115&gt;30),0,INDEX(NORMY!B$2:B$31,G115))</f>
        <v>8</v>
      </c>
    </row>
    <row r="116" spans="1:8" x14ac:dyDescent="0.3">
      <c r="A116">
        <v>384</v>
      </c>
      <c r="B116" t="str">
        <f>VLOOKUP(A116,ZGŁOSZENIA!A:F,2,0)</f>
        <v>Karol</v>
      </c>
      <c r="C116" t="str">
        <f>VLOOKUP(A116,ZGŁOSZENIA!A:F,3,0)</f>
        <v>Nowel</v>
      </c>
      <c r="D116" t="str">
        <f>VLOOKUP(A116,ZGŁOSZENIA!A:F,6,0)</f>
        <v xml:space="preserve">ZST </v>
      </c>
      <c r="E116" t="str">
        <f>VLOOKUP(A116,ZGŁOSZENIA!A:F,5,0)</f>
        <v>M</v>
      </c>
      <c r="F116">
        <v>2780</v>
      </c>
      <c r="G116">
        <v>24</v>
      </c>
      <c r="H116" s="4" cm="1">
        <f t="array" ref="H116">IF(OR(F116="",G116="",G116&gt;30),0,INDEX(NORMY!B$2:B$31,G116))</f>
        <v>7</v>
      </c>
    </row>
    <row r="117" spans="1:8" x14ac:dyDescent="0.3">
      <c r="A117">
        <v>201</v>
      </c>
      <c r="B117" t="str">
        <f>VLOOKUP(A117,ZGŁOSZENIA!A:F,2,0)</f>
        <v>Korneliusz</v>
      </c>
      <c r="C117" t="str">
        <f>VLOOKUP(A117,ZGŁOSZENIA!A:F,3,0)</f>
        <v>Wiszniewski</v>
      </c>
      <c r="D117" t="str">
        <f>VLOOKUP(A117,ZGŁOSZENIA!A:F,6,0)</f>
        <v>III LO</v>
      </c>
      <c r="E117" t="str">
        <f>VLOOKUP(A117,ZGŁOSZENIA!A:F,5,0)</f>
        <v>M</v>
      </c>
      <c r="F117">
        <v>2780</v>
      </c>
      <c r="G117">
        <v>24</v>
      </c>
      <c r="H117" s="4" cm="1">
        <f t="array" ref="H117">IF(OR(F117="",G117="",G117&gt;30),0,INDEX(NORMY!B$2:B$31,G117))</f>
        <v>7</v>
      </c>
    </row>
    <row r="118" spans="1:8" x14ac:dyDescent="0.3">
      <c r="A118">
        <v>270</v>
      </c>
      <c r="B118" t="str">
        <f>VLOOKUP(A118,ZGŁOSZENIA!A:F,2,0)</f>
        <v>Kacper</v>
      </c>
      <c r="C118" t="str">
        <f>VLOOKUP(A118,ZGŁOSZENIA!A:F,3,0)</f>
        <v>Renowicki</v>
      </c>
      <c r="D118" t="str">
        <f>VLOOKUP(A118,ZGŁOSZENIA!A:F,6,0)</f>
        <v>II LO</v>
      </c>
      <c r="E118" t="str">
        <f>VLOOKUP(A118,ZGŁOSZENIA!A:F,5,0)</f>
        <v>M</v>
      </c>
      <c r="F118">
        <v>2770</v>
      </c>
      <c r="G118">
        <v>25</v>
      </c>
      <c r="H118" s="4" cm="1">
        <f t="array" ref="H118">IF(OR(F118="",G118="",G118&gt;30),0,INDEX(NORMY!B$2:B$31,G118))</f>
        <v>6</v>
      </c>
    </row>
    <row r="119" spans="1:8" x14ac:dyDescent="0.3">
      <c r="A119">
        <v>88</v>
      </c>
      <c r="B119" t="str">
        <f>VLOOKUP(A119,ZGŁOSZENIA!A:F,2,0)</f>
        <v>Oliwier</v>
      </c>
      <c r="C119" t="str">
        <f>VLOOKUP(A119,ZGŁOSZENIA!A:F,3,0)</f>
        <v>Andrulewicz</v>
      </c>
      <c r="D119" t="str">
        <f>VLOOKUP(A119,ZGŁOSZENIA!A:F,6,0)</f>
        <v>III LO</v>
      </c>
      <c r="E119" t="str">
        <f>VLOOKUP(A119,ZGŁOSZENIA!A:F,5,0)</f>
        <v>M</v>
      </c>
      <c r="F119">
        <v>2760</v>
      </c>
      <c r="G119">
        <v>26</v>
      </c>
      <c r="H119" s="4" cm="1">
        <f t="array" ref="H119">IF(OR(F119="",G119="",G119&gt;30),0,INDEX(NORMY!B$2:B$31,G119))</f>
        <v>5</v>
      </c>
    </row>
    <row r="120" spans="1:8" x14ac:dyDescent="0.3">
      <c r="A120">
        <v>76</v>
      </c>
      <c r="B120" t="str">
        <f>VLOOKUP(A120,ZGŁOSZENIA!A:F,2,0)</f>
        <v>Franciszek</v>
      </c>
      <c r="C120" t="str">
        <f>VLOOKUP(A120,ZGŁOSZENIA!A:F,3,0)</f>
        <v>Racis</v>
      </c>
      <c r="D120" t="str">
        <f>VLOOKUP(A120,ZGŁOSZENIA!A:F,6,0)</f>
        <v>III LO</v>
      </c>
      <c r="E120" t="str">
        <f>VLOOKUP(A120,ZGŁOSZENIA!A:F,5,0)</f>
        <v>M</v>
      </c>
      <c r="F120">
        <v>2760</v>
      </c>
      <c r="G120">
        <v>26</v>
      </c>
      <c r="H120" s="4" cm="1">
        <f t="array" ref="H120">IF(OR(F120="",G120="",G120&gt;30),0,INDEX(NORMY!B$2:B$31,G120))</f>
        <v>5</v>
      </c>
    </row>
    <row r="121" spans="1:8" x14ac:dyDescent="0.3">
      <c r="A121">
        <v>373</v>
      </c>
      <c r="B121" t="str">
        <f>VLOOKUP(A121,ZGŁOSZENIA!A:F,2,0)</f>
        <v>Kuba</v>
      </c>
      <c r="C121" t="str">
        <f>VLOOKUP(A121,ZGŁOSZENIA!A:F,3,0)</f>
        <v>Kapliński</v>
      </c>
      <c r="D121" t="str">
        <f>VLOOKUP(A121,ZGŁOSZENIA!A:F,6,0)</f>
        <v xml:space="preserve">ZST </v>
      </c>
      <c r="E121" t="str">
        <f>VLOOKUP(A121,ZGŁOSZENIA!A:F,5,0)</f>
        <v>M</v>
      </c>
      <c r="F121">
        <v>2760</v>
      </c>
      <c r="G121">
        <v>26</v>
      </c>
      <c r="H121" s="4" cm="1">
        <f t="array" ref="H121">IF(OR(F121="",G121="",G121&gt;30),0,INDEX(NORMY!B$2:B$31,G121))</f>
        <v>5</v>
      </c>
    </row>
    <row r="122" spans="1:8" x14ac:dyDescent="0.3">
      <c r="A122">
        <v>71</v>
      </c>
      <c r="B122" t="s">
        <v>99</v>
      </c>
      <c r="C122" t="s">
        <v>153</v>
      </c>
      <c r="D122" t="s">
        <v>12</v>
      </c>
      <c r="E122" t="s">
        <v>9</v>
      </c>
      <c r="F122">
        <v>2730</v>
      </c>
      <c r="G122">
        <v>27</v>
      </c>
      <c r="H122" s="4">
        <v>4</v>
      </c>
    </row>
    <row r="123" spans="1:8" x14ac:dyDescent="0.3">
      <c r="A123">
        <v>93</v>
      </c>
      <c r="B123" t="str">
        <f>VLOOKUP(A123,ZGŁOSZENIA!A:F,2,0)</f>
        <v>Wiktor</v>
      </c>
      <c r="C123" t="str">
        <f>VLOOKUP(A123,ZGŁOSZENIA!A:F,3,0)</f>
        <v>Butkiewicz</v>
      </c>
      <c r="D123" t="str">
        <f>VLOOKUP(A123,ZGŁOSZENIA!A:F,6,0)</f>
        <v>III LO</v>
      </c>
      <c r="E123" t="str">
        <f>VLOOKUP(A123,ZGŁOSZENIA!A:F,5,0)</f>
        <v>M</v>
      </c>
      <c r="F123">
        <v>2720</v>
      </c>
      <c r="G123">
        <v>28</v>
      </c>
      <c r="H123" s="4" cm="1">
        <f t="array" ref="H123">IF(OR(F123="",G123="",G123&gt;30),0,INDEX(NORMY!B$2:B$31,G123))</f>
        <v>3</v>
      </c>
    </row>
    <row r="124" spans="1:8" x14ac:dyDescent="0.3">
      <c r="A124">
        <v>494</v>
      </c>
      <c r="B124" t="str">
        <f>VLOOKUP(A124,ZGŁOSZENIA!A:F,2,0)</f>
        <v>Dominik</v>
      </c>
      <c r="C124" t="str">
        <f>VLOOKUP(A124,ZGŁOSZENIA!A:F,3,0)</f>
        <v>Ołdyński</v>
      </c>
      <c r="D124" t="str">
        <f>VLOOKUP(A124,ZGŁOSZENIA!A:F,6,0)</f>
        <v>ZS6</v>
      </c>
      <c r="E124" t="str">
        <f>VLOOKUP(A124,ZGŁOSZENIA!A:F,5,0)</f>
        <v>M</v>
      </c>
      <c r="F124">
        <v>2720</v>
      </c>
      <c r="G124">
        <v>28</v>
      </c>
      <c r="H124" s="4" cm="1">
        <f t="array" ref="H124">IF(OR(F124="",G124="",G124&gt;30),0,INDEX(NORMY!B$2:B$31,G124))</f>
        <v>3</v>
      </c>
    </row>
    <row r="125" spans="1:8" x14ac:dyDescent="0.3">
      <c r="A125">
        <v>500</v>
      </c>
      <c r="B125" t="str">
        <f>VLOOKUP(A125,ZGŁOSZENIA!A:F,2,0)</f>
        <v>Kacper</v>
      </c>
      <c r="C125" t="str">
        <f>VLOOKUP(A125,ZGŁOSZENIA!A:F,3,0)</f>
        <v>Zdanowicz</v>
      </c>
      <c r="D125" t="str">
        <f>VLOOKUP(A125,ZGŁOSZENIA!A:F,6,0)</f>
        <v>ZS6</v>
      </c>
      <c r="E125" t="str">
        <f>VLOOKUP(A125,ZGŁOSZENIA!A:F,5,0)</f>
        <v>M</v>
      </c>
      <c r="F125">
        <v>2710</v>
      </c>
      <c r="G125">
        <v>29</v>
      </c>
      <c r="H125" s="4" cm="1">
        <f t="array" ref="H125">IF(OR(F125="",G125="",G125&gt;30),0,INDEX(NORMY!B$2:B$31,G125))</f>
        <v>2</v>
      </c>
    </row>
    <row r="126" spans="1:8" x14ac:dyDescent="0.3">
      <c r="A126">
        <v>275</v>
      </c>
      <c r="B126" t="str">
        <f>VLOOKUP(A126,ZGŁOSZENIA!A:F,2,0)</f>
        <v>Mateusz</v>
      </c>
      <c r="C126" t="str">
        <f>VLOOKUP(A126,ZGŁOSZENIA!A:F,3,0)</f>
        <v>Węgrowski</v>
      </c>
      <c r="D126" t="str">
        <f>VLOOKUP(A126,ZGŁOSZENIA!A:F,6,0)</f>
        <v>II LO</v>
      </c>
      <c r="E126" t="str">
        <f>VLOOKUP(A126,ZGŁOSZENIA!A:F,5,0)</f>
        <v>M</v>
      </c>
      <c r="F126">
        <v>2710</v>
      </c>
      <c r="G126">
        <v>29</v>
      </c>
      <c r="H126" s="4" cm="1">
        <f t="array" ref="H126">IF(OR(F126="",G126="",G126&gt;30),0,INDEX(NORMY!B$2:B$31,G126))</f>
        <v>2</v>
      </c>
    </row>
    <row r="127" spans="1:8" x14ac:dyDescent="0.3">
      <c r="A127">
        <v>74</v>
      </c>
      <c r="B127" t="str">
        <f>VLOOKUP(A127,ZGŁOSZENIA!A:F,2,0)</f>
        <v>Adam</v>
      </c>
      <c r="C127" t="str">
        <f>VLOOKUP(A127,ZGŁOSZENIA!A:F,3,0)</f>
        <v>Radulski</v>
      </c>
      <c r="D127" t="str">
        <f>VLOOKUP(A127,ZGŁOSZENIA!A:F,6,0)</f>
        <v>III LO</v>
      </c>
      <c r="E127" t="str">
        <f>VLOOKUP(A127,ZGŁOSZENIA!A:F,5,0)</f>
        <v>M</v>
      </c>
      <c r="F127">
        <v>2700</v>
      </c>
      <c r="G127">
        <v>30</v>
      </c>
      <c r="H127" s="4" cm="1">
        <f t="array" ref="H127">IF(OR(F127="",G127="",G127&gt;30),0,INDEX(NORMY!B$2:B$31,G127))</f>
        <v>1</v>
      </c>
    </row>
    <row r="128" spans="1:8" x14ac:dyDescent="0.3">
      <c r="A128">
        <v>457</v>
      </c>
      <c r="B128" t="str">
        <f>VLOOKUP(A128,ZGŁOSZENIA!A:F,2,0)</f>
        <v>Konrad</v>
      </c>
      <c r="C128" t="str">
        <f>VLOOKUP(A128,ZGŁOSZENIA!A:F,3,0)</f>
        <v>Anuszkiewicz</v>
      </c>
      <c r="D128" t="str">
        <f>VLOOKUP(A128,ZGŁOSZENIA!A:F,6,0)</f>
        <v xml:space="preserve">ZST </v>
      </c>
      <c r="E128" t="str">
        <f>VLOOKUP(A128,ZGŁOSZENIA!A:F,5,0)</f>
        <v>M</v>
      </c>
      <c r="F128">
        <v>2700</v>
      </c>
      <c r="G128">
        <v>30</v>
      </c>
      <c r="H128" s="4" cm="1">
        <f t="array" ref="H128">IF(OR(F128="",G128="",G128&gt;30),0,INDEX(NORMY!B$2:B$31,G128))</f>
        <v>1</v>
      </c>
    </row>
    <row r="129" spans="1:8" x14ac:dyDescent="0.3">
      <c r="A129">
        <v>395</v>
      </c>
      <c r="B129" t="str">
        <f>VLOOKUP(A129,ZGŁOSZENIA!A:F,2,0)</f>
        <v>Robert</v>
      </c>
      <c r="C129" t="str">
        <f>VLOOKUP(A129,ZGŁOSZENIA!A:F,3,0)</f>
        <v>Szleszynik</v>
      </c>
      <c r="D129" t="str">
        <f>VLOOKUP(A129,ZGŁOSZENIA!A:F,6,0)</f>
        <v xml:space="preserve">ZST </v>
      </c>
      <c r="E129" t="str">
        <f>VLOOKUP(A129,ZGŁOSZENIA!A:F,5,0)</f>
        <v>M</v>
      </c>
      <c r="F129">
        <v>2700</v>
      </c>
      <c r="G129">
        <v>30</v>
      </c>
      <c r="H129" s="4" cm="1">
        <f t="array" ref="H129">IF(OR(F129="",G129="",G129&gt;30),0,INDEX(NORMY!B$2:B$31,G129))</f>
        <v>1</v>
      </c>
    </row>
    <row r="130" spans="1:8" x14ac:dyDescent="0.3">
      <c r="A130">
        <v>289</v>
      </c>
      <c r="B130" t="str">
        <f>VLOOKUP(A130,ZGŁOSZENIA!A:F,2,0)</f>
        <v>Jan</v>
      </c>
      <c r="C130" t="str">
        <f>VLOOKUP(A130,ZGŁOSZENIA!A:F,3,0)</f>
        <v>Gościcki</v>
      </c>
      <c r="D130" t="str">
        <f>VLOOKUP(A130,ZGŁOSZENIA!A:F,6,0)</f>
        <v>I LO</v>
      </c>
      <c r="E130" t="str">
        <f>VLOOKUP(A130,ZGŁOSZENIA!A:F,5,0)</f>
        <v>M</v>
      </c>
      <c r="F130">
        <v>2680</v>
      </c>
      <c r="H130" s="4" cm="1">
        <f t="array" ref="H130">IF(OR(F130="",G130="",G130&gt;30),0,INDEX(NORMY!B$2:B$31,G130))</f>
        <v>0</v>
      </c>
    </row>
    <row r="131" spans="1:8" x14ac:dyDescent="0.3">
      <c r="A131">
        <v>473</v>
      </c>
      <c r="B131" t="str">
        <f>VLOOKUP(A131,ZGŁOSZENIA!A:F,2,0)</f>
        <v>Bartosz</v>
      </c>
      <c r="C131" t="str">
        <f>VLOOKUP(A131,ZGŁOSZENIA!A:F,3,0)</f>
        <v>Jodzio</v>
      </c>
      <c r="D131" t="str">
        <f>VLOOKUP(A131,ZGŁOSZENIA!A:F,6,0)</f>
        <v>ZSCKR</v>
      </c>
      <c r="E131" t="str">
        <f>VLOOKUP(A131,ZGŁOSZENIA!A:F,5,0)</f>
        <v>M</v>
      </c>
      <c r="F131">
        <v>2680</v>
      </c>
      <c r="H131" s="4" cm="1">
        <f t="array" ref="H131">IF(OR(F131="",G131="",G131&gt;30),0,INDEX(NORMY!B$2:B$31,G131))</f>
        <v>0</v>
      </c>
    </row>
    <row r="132" spans="1:8" x14ac:dyDescent="0.3">
      <c r="A132">
        <v>383</v>
      </c>
      <c r="B132" t="str">
        <f>VLOOKUP(A132,ZGŁOSZENIA!A:F,2,0)</f>
        <v>Sebastian</v>
      </c>
      <c r="C132" t="str">
        <f>VLOOKUP(A132,ZGŁOSZENIA!A:F,3,0)</f>
        <v>Musiałowicz</v>
      </c>
      <c r="D132" t="str">
        <f>VLOOKUP(A132,ZGŁOSZENIA!A:F,6,0)</f>
        <v xml:space="preserve">ZST </v>
      </c>
      <c r="E132" t="str">
        <f>VLOOKUP(A132,ZGŁOSZENIA!A:F,5,0)</f>
        <v>M</v>
      </c>
      <c r="F132">
        <v>2680</v>
      </c>
      <c r="H132" s="4" cm="1">
        <f t="array" ref="H132">IF(OR(F132="",G132="",G132&gt;30),0,INDEX(NORMY!B$2:B$31,G132))</f>
        <v>0</v>
      </c>
    </row>
    <row r="133" spans="1:8" x14ac:dyDescent="0.3">
      <c r="A133">
        <v>186</v>
      </c>
      <c r="B133" t="str">
        <f>VLOOKUP(A133,ZGŁOSZENIA!A:F,2,0)</f>
        <v xml:space="preserve">Oliwier </v>
      </c>
      <c r="C133" t="str">
        <f>VLOOKUP(A133,ZGŁOSZENIA!A:F,3,0)</f>
        <v>Barszczewski</v>
      </c>
      <c r="D133" t="str">
        <f>VLOOKUP(A133,ZGŁOSZENIA!A:F,6,0)</f>
        <v>I LO</v>
      </c>
      <c r="E133" t="str">
        <f>VLOOKUP(A133,ZGŁOSZENIA!A:F,5,0)</f>
        <v>M</v>
      </c>
      <c r="F133">
        <v>2670</v>
      </c>
      <c r="H133" s="4" cm="1">
        <f t="array" ref="H133">IF(OR(F133="",G133="",G133&gt;30),0,INDEX(NORMY!B$2:B$31,G133))</f>
        <v>0</v>
      </c>
    </row>
    <row r="134" spans="1:8" x14ac:dyDescent="0.3">
      <c r="A134">
        <v>397</v>
      </c>
      <c r="B134" t="str">
        <f>VLOOKUP(A134,ZGŁOSZENIA!A:F,2,0)</f>
        <v>Kamil</v>
      </c>
      <c r="C134" t="str">
        <f>VLOOKUP(A134,ZGŁOSZENIA!A:F,3,0)</f>
        <v>Sztukowski</v>
      </c>
      <c r="D134" t="str">
        <f>VLOOKUP(A134,ZGŁOSZENIA!A:F,6,0)</f>
        <v xml:space="preserve">ZST </v>
      </c>
      <c r="E134" t="str">
        <f>VLOOKUP(A134,ZGŁOSZENIA!A:F,5,0)</f>
        <v>M</v>
      </c>
      <c r="F134">
        <v>2660</v>
      </c>
      <c r="H134" s="4" cm="1">
        <f t="array" ref="H134">IF(OR(F134="",G134="",G134&gt;30),0,INDEX(NORMY!B$2:B$31,G134))</f>
        <v>0</v>
      </c>
    </row>
    <row r="135" spans="1:8" x14ac:dyDescent="0.3">
      <c r="A135">
        <v>248</v>
      </c>
      <c r="B135" t="str">
        <f>VLOOKUP(A135,ZGŁOSZENIA!A:F,2,0)</f>
        <v>Piotr</v>
      </c>
      <c r="C135" t="str">
        <f>VLOOKUP(A135,ZGŁOSZENIA!A:F,3,0)</f>
        <v>Truchan</v>
      </c>
      <c r="D135" t="str">
        <f>VLOOKUP(A135,ZGŁOSZENIA!A:F,6,0)</f>
        <v xml:space="preserve">ZST </v>
      </c>
      <c r="E135" t="str">
        <f>VLOOKUP(A135,ZGŁOSZENIA!A:F,5,0)</f>
        <v>M</v>
      </c>
      <c r="F135">
        <v>2660</v>
      </c>
      <c r="H135" s="4" cm="1">
        <f t="array" ref="H135">IF(OR(F135="",G135="",G135&gt;30),0,INDEX(NORMY!B$2:B$31,G135))</f>
        <v>0</v>
      </c>
    </row>
    <row r="136" spans="1:8" x14ac:dyDescent="0.3">
      <c r="A136">
        <v>21</v>
      </c>
      <c r="B136" t="str">
        <f>VLOOKUP(A136,ZGŁOSZENIA!A:F,2,0)</f>
        <v>Dawid</v>
      </c>
      <c r="C136" t="str">
        <f>VLOOKUP(A136,ZGŁOSZENIA!A:F,3,0)</f>
        <v>Karłowicz</v>
      </c>
      <c r="D136" t="str">
        <f>VLOOKUP(A136,ZGŁOSZENIA!A:F,6,0)</f>
        <v>III LO</v>
      </c>
      <c r="E136" t="str">
        <f>VLOOKUP(A136,ZGŁOSZENIA!A:F,5,0)</f>
        <v>M</v>
      </c>
      <c r="F136">
        <v>2650</v>
      </c>
      <c r="H136" s="4" cm="1">
        <f t="array" ref="H136">IF(OR(F136="",G136="",G136&gt;30),0,INDEX(NORMY!B$2:B$31,G136))</f>
        <v>0</v>
      </c>
    </row>
    <row r="137" spans="1:8" x14ac:dyDescent="0.3">
      <c r="A137">
        <v>465</v>
      </c>
      <c r="B137" t="str">
        <f>VLOOKUP(A137,ZGŁOSZENIA!A:F,2,0)</f>
        <v>Adam</v>
      </c>
      <c r="C137" t="str">
        <f>VLOOKUP(A137,ZGŁOSZENIA!A:F,3,0)</f>
        <v>Sznurkowski</v>
      </c>
      <c r="D137" t="str">
        <f>VLOOKUP(A137,ZGŁOSZENIA!A:F,6,0)</f>
        <v>ZSCKR</v>
      </c>
      <c r="E137" t="str">
        <f>VLOOKUP(A137,ZGŁOSZENIA!A:F,5,0)</f>
        <v>M</v>
      </c>
      <c r="F137">
        <v>2630</v>
      </c>
      <c r="H137" s="4" cm="1">
        <f t="array" ref="H137">IF(OR(F137="",G137="",G137&gt;30),0,INDEX(NORMY!B$2:B$31,G137))</f>
        <v>0</v>
      </c>
    </row>
    <row r="138" spans="1:8" x14ac:dyDescent="0.3">
      <c r="A138">
        <v>96</v>
      </c>
      <c r="B138" t="str">
        <f>VLOOKUP(A138,ZGŁOSZENIA!A:F,2,0)</f>
        <v>Jakub</v>
      </c>
      <c r="C138" t="str">
        <f>VLOOKUP(A138,ZGŁOSZENIA!A:F,3,0)</f>
        <v>Jabłoński</v>
      </c>
      <c r="D138" t="str">
        <f>VLOOKUP(A138,ZGŁOSZENIA!A:F,6,0)</f>
        <v>III LO</v>
      </c>
      <c r="E138" t="str">
        <f>VLOOKUP(A138,ZGŁOSZENIA!A:F,5,0)</f>
        <v>M</v>
      </c>
      <c r="F138">
        <v>2620</v>
      </c>
      <c r="H138" s="4" cm="1">
        <f t="array" ref="H138">IF(OR(F138="",G138="",G138&gt;30),0,INDEX(NORMY!B$2:B$31,G138))</f>
        <v>0</v>
      </c>
    </row>
    <row r="139" spans="1:8" x14ac:dyDescent="0.3">
      <c r="A139">
        <v>70</v>
      </c>
      <c r="B139" t="str">
        <f>VLOOKUP(A139,ZGŁOSZENIA!A:F,2,0)</f>
        <v>Kacper</v>
      </c>
      <c r="C139" t="str">
        <f>VLOOKUP(A139,ZGŁOSZENIA!A:F,3,0)</f>
        <v>Radzewicz</v>
      </c>
      <c r="D139" t="str">
        <f>VLOOKUP(A139,ZGŁOSZENIA!A:F,6,0)</f>
        <v>III LO</v>
      </c>
      <c r="E139" t="str">
        <f>VLOOKUP(A139,ZGŁOSZENIA!A:F,5,0)</f>
        <v>M</v>
      </c>
      <c r="F139">
        <v>2620</v>
      </c>
      <c r="H139" s="4" cm="1">
        <f t="array" ref="H139">IF(OR(F139="",G139="",G139&gt;30),0,INDEX(NORMY!B$2:B$31,G139))</f>
        <v>0</v>
      </c>
    </row>
    <row r="140" spans="1:8" x14ac:dyDescent="0.3">
      <c r="A140">
        <v>145</v>
      </c>
      <c r="B140" t="str">
        <f>VLOOKUP(A140,ZGŁOSZENIA!A:F,2,0)</f>
        <v>Krystian</v>
      </c>
      <c r="C140" t="str">
        <f>VLOOKUP(A140,ZGŁOSZENIA!A:F,3,0)</f>
        <v>Bacewicz</v>
      </c>
      <c r="D140" t="str">
        <f>VLOOKUP(A140,ZGŁOSZENIA!A:F,6,0)</f>
        <v>ZS6</v>
      </c>
      <c r="E140" t="str">
        <f>VLOOKUP(A140,ZGŁOSZENIA!A:F,5,0)</f>
        <v>M</v>
      </c>
      <c r="F140">
        <v>2620</v>
      </c>
      <c r="H140" s="4" cm="1">
        <f t="array" ref="H140">IF(OR(F140="",G140="",G140&gt;30),0,INDEX(NORMY!B$2:B$31,G140))</f>
        <v>0</v>
      </c>
    </row>
    <row r="141" spans="1:8" x14ac:dyDescent="0.3">
      <c r="A141">
        <v>217</v>
      </c>
      <c r="B141" t="str">
        <f>VLOOKUP(A141,ZGŁOSZENIA!A:F,2,0)</f>
        <v>Dawid</v>
      </c>
      <c r="C141" t="str">
        <f>VLOOKUP(A141,ZGŁOSZENIA!A:F,3,0)</f>
        <v>Sobuń</v>
      </c>
      <c r="D141" t="str">
        <f>VLOOKUP(A141,ZGŁOSZENIA!A:F,6,0)</f>
        <v xml:space="preserve">Technikum nr 4 </v>
      </c>
      <c r="E141" t="str">
        <f>VLOOKUP(A141,ZGŁOSZENIA!A:F,5,0)</f>
        <v>M</v>
      </c>
      <c r="F141">
        <v>2620</v>
      </c>
      <c r="H141" s="4" cm="1">
        <f t="array" ref="H141">IF(OR(F141="",G141="",G141&gt;30),0,INDEX(NORMY!B$2:B$31,G141))</f>
        <v>0</v>
      </c>
    </row>
    <row r="142" spans="1:8" x14ac:dyDescent="0.3">
      <c r="A142">
        <v>377</v>
      </c>
      <c r="B142" t="str">
        <f>VLOOKUP(A142,ZGŁOSZENIA!A:F,2,0)</f>
        <v>Michał</v>
      </c>
      <c r="C142" t="str">
        <f>VLOOKUP(A142,ZGŁOSZENIA!A:F,3,0)</f>
        <v>Kozakow</v>
      </c>
      <c r="D142" t="str">
        <f>VLOOKUP(A142,ZGŁOSZENIA!A:F,6,0)</f>
        <v xml:space="preserve">ZST </v>
      </c>
      <c r="E142" t="str">
        <f>VLOOKUP(A142,ZGŁOSZENIA!A:F,5,0)</f>
        <v>M</v>
      </c>
      <c r="F142">
        <v>2610</v>
      </c>
      <c r="H142" s="4" cm="1">
        <f t="array" ref="H142">IF(OR(F142="",G142="",G142&gt;30),0,INDEX(NORMY!B$2:B$31,G142))</f>
        <v>0</v>
      </c>
    </row>
    <row r="143" spans="1:8" x14ac:dyDescent="0.3">
      <c r="A143">
        <v>24</v>
      </c>
      <c r="B143" t="str">
        <f>VLOOKUP(A143,ZGŁOSZENIA!A:F,2,0)</f>
        <v>Maksymilian</v>
      </c>
      <c r="C143" t="str">
        <f>VLOOKUP(A143,ZGŁOSZENIA!A:F,3,0)</f>
        <v>Kościuch</v>
      </c>
      <c r="D143" t="str">
        <f>VLOOKUP(A143,ZGŁOSZENIA!A:F,6,0)</f>
        <v>III LO</v>
      </c>
      <c r="E143" t="str">
        <f>VLOOKUP(A143,ZGŁOSZENIA!A:F,5,0)</f>
        <v>M</v>
      </c>
      <c r="F143">
        <v>2600</v>
      </c>
      <c r="H143" s="4" cm="1">
        <f t="array" ref="H143">IF(OR(F143="",G143="",G143&gt;30),0,INDEX(NORMY!B$2:B$31,G143))</f>
        <v>0</v>
      </c>
    </row>
    <row r="144" spans="1:8" x14ac:dyDescent="0.3">
      <c r="A144">
        <v>117</v>
      </c>
      <c r="B144" t="str">
        <f>VLOOKUP(A144,ZGŁOSZENIA!A:F,2,0)</f>
        <v>Stanisław</v>
      </c>
      <c r="C144" t="str">
        <f>VLOOKUP(A144,ZGŁOSZENIA!A:F,3,0)</f>
        <v>Basaraba</v>
      </c>
      <c r="D144" t="str">
        <f>VLOOKUP(A144,ZGŁOSZENIA!A:F,6,0)</f>
        <v>ZS6</v>
      </c>
      <c r="E144" t="str">
        <f>VLOOKUP(A144,ZGŁOSZENIA!A:F,5,0)</f>
        <v>M</v>
      </c>
      <c r="F144">
        <v>2600</v>
      </c>
      <c r="H144" s="4" cm="1">
        <f t="array" ref="H144">IF(OR(F144="",G144="",G144&gt;30),0,INDEX(NORMY!B$2:B$31,G144))</f>
        <v>0</v>
      </c>
    </row>
    <row r="145" spans="1:8" x14ac:dyDescent="0.3">
      <c r="A145">
        <v>304</v>
      </c>
      <c r="B145" t="str">
        <f>VLOOKUP(A145,ZGŁOSZENIA!A:F,2,0)</f>
        <v>Kacper</v>
      </c>
      <c r="C145" t="str">
        <f>VLOOKUP(A145,ZGŁOSZENIA!A:F,3,0)</f>
        <v>Gałażyn</v>
      </c>
      <c r="D145" t="str">
        <f>VLOOKUP(A145,ZGŁOSZENIA!A:F,6,0)</f>
        <v xml:space="preserve">ZST </v>
      </c>
      <c r="E145" t="str">
        <f>VLOOKUP(A145,ZGŁOSZENIA!A:F,5,0)</f>
        <v>M</v>
      </c>
      <c r="F145">
        <v>2600</v>
      </c>
      <c r="H145" s="4" cm="1">
        <f t="array" ref="H145">IF(OR(F145="",G145="",G145&gt;30),0,INDEX(NORMY!B$2:B$31,G145))</f>
        <v>0</v>
      </c>
    </row>
    <row r="146" spans="1:8" x14ac:dyDescent="0.3">
      <c r="A146">
        <v>474</v>
      </c>
      <c r="B146" t="str">
        <f>VLOOKUP(A146,ZGŁOSZENIA!A:F,2,0)</f>
        <v>Wojciech</v>
      </c>
      <c r="C146" t="str">
        <f>VLOOKUP(A146,ZGŁOSZENIA!A:F,3,0)</f>
        <v>Brodowski</v>
      </c>
      <c r="D146" t="str">
        <f>VLOOKUP(A146,ZGŁOSZENIA!A:F,6,0)</f>
        <v>ZSCKR</v>
      </c>
      <c r="E146" t="str">
        <f>VLOOKUP(A146,ZGŁOSZENIA!A:F,5,0)</f>
        <v>M</v>
      </c>
      <c r="F146">
        <v>2600</v>
      </c>
      <c r="H146" s="4" cm="1">
        <f t="array" ref="H146">IF(OR(F146="",G146="",G146&gt;30),0,INDEX(NORMY!B$2:B$31,G146))</f>
        <v>0</v>
      </c>
    </row>
    <row r="147" spans="1:8" x14ac:dyDescent="0.3">
      <c r="A147">
        <v>492</v>
      </c>
      <c r="B147" t="str">
        <f>VLOOKUP(A147,ZGŁOSZENIA!A:F,2,0)</f>
        <v>Adrian</v>
      </c>
      <c r="C147" t="str">
        <f>VLOOKUP(A147,ZGŁOSZENIA!A:F,3,0)</f>
        <v>Jurczyk</v>
      </c>
      <c r="D147" t="str">
        <f>VLOOKUP(A147,ZGŁOSZENIA!A:F,6,0)</f>
        <v>ZS6</v>
      </c>
      <c r="E147" t="str">
        <f>VLOOKUP(A147,ZGŁOSZENIA!A:F,5,0)</f>
        <v>M</v>
      </c>
      <c r="F147">
        <v>2590</v>
      </c>
      <c r="H147" s="4" cm="1">
        <f t="array" ref="H147">IF(OR(F147="",G147="",G147&gt;30),0,INDEX(NORMY!B$2:B$31,G147))</f>
        <v>0</v>
      </c>
    </row>
    <row r="148" spans="1:8" x14ac:dyDescent="0.3">
      <c r="A148">
        <v>91</v>
      </c>
      <c r="B148" t="str">
        <f>VLOOKUP(A148,ZGŁOSZENIA!A:F,2,0)</f>
        <v>Maksymilian</v>
      </c>
      <c r="C148" t="str">
        <f>VLOOKUP(A148,ZGŁOSZENIA!A:F,3,0)</f>
        <v>Sienkiewicz</v>
      </c>
      <c r="D148" t="str">
        <f>VLOOKUP(A148,ZGŁOSZENIA!A:F,6,0)</f>
        <v>III LO</v>
      </c>
      <c r="E148" t="str">
        <f>VLOOKUP(A148,ZGŁOSZENIA!A:F,5,0)</f>
        <v>M</v>
      </c>
      <c r="F148">
        <v>2570</v>
      </c>
      <c r="H148" s="4" cm="1">
        <f t="array" ref="H148">IF(OR(F148="",G148="",G148&gt;30),0,INDEX(NORMY!B$2:B$31,G148))</f>
        <v>0</v>
      </c>
    </row>
    <row r="149" spans="1:8" x14ac:dyDescent="0.3">
      <c r="A149">
        <v>221</v>
      </c>
      <c r="B149" t="str">
        <f>VLOOKUP(A149,ZGŁOSZENIA!A:F,2,0)</f>
        <v>Jakub</v>
      </c>
      <c r="C149" t="str">
        <f>VLOOKUP(A149,ZGŁOSZENIA!A:F,3,0)</f>
        <v>Adamejt</v>
      </c>
      <c r="D149" t="str">
        <f>VLOOKUP(A149,ZGŁOSZENIA!A:F,6,0)</f>
        <v>ZS6</v>
      </c>
      <c r="E149" t="str">
        <f>VLOOKUP(A149,ZGŁOSZENIA!A:F,5,0)</f>
        <v>M</v>
      </c>
      <c r="F149">
        <v>2560</v>
      </c>
      <c r="H149" s="4" cm="1">
        <f t="array" ref="H149">IF(OR(F149="",G149="",G149&gt;30),0,INDEX(NORMY!B$2:B$31,G149))</f>
        <v>0</v>
      </c>
    </row>
    <row r="150" spans="1:8" x14ac:dyDescent="0.3">
      <c r="A150">
        <v>467</v>
      </c>
      <c r="B150" t="str">
        <f>VLOOKUP(A150,ZGŁOSZENIA!A:F,2,0)</f>
        <v>Gabriel</v>
      </c>
      <c r="C150" t="str">
        <f>VLOOKUP(A150,ZGŁOSZENIA!A:F,3,0)</f>
        <v>Rubin</v>
      </c>
      <c r="D150" t="str">
        <f>VLOOKUP(A150,ZGŁOSZENIA!A:F,6,0)</f>
        <v>ZSCKR</v>
      </c>
      <c r="E150" t="str">
        <f>VLOOKUP(A150,ZGŁOSZENIA!A:F,5,0)</f>
        <v>M</v>
      </c>
      <c r="F150">
        <v>2540</v>
      </c>
      <c r="H150" s="4" cm="1">
        <f t="array" ref="H150">IF(OR(F150="",G150="",G150&gt;30),0,INDEX(NORMY!B$2:B$31,G150))</f>
        <v>0</v>
      </c>
    </row>
    <row r="151" spans="1:8" x14ac:dyDescent="0.3">
      <c r="A151">
        <v>143</v>
      </c>
      <c r="B151" t="str">
        <f>VLOOKUP(A151,ZGŁOSZENIA!A:F,2,0)</f>
        <v xml:space="preserve">Dominik </v>
      </c>
      <c r="C151" t="str">
        <f>VLOOKUP(A151,ZGŁOSZENIA!A:F,3,0)</f>
        <v>Pupel</v>
      </c>
      <c r="D151" t="str">
        <f>VLOOKUP(A151,ZGŁOSZENIA!A:F,6,0)</f>
        <v>Technikum nr 4</v>
      </c>
      <c r="E151" t="str">
        <f>VLOOKUP(A151,ZGŁOSZENIA!A:F,5,0)</f>
        <v>M</v>
      </c>
      <c r="F151">
        <v>2540</v>
      </c>
      <c r="H151" s="4" cm="1">
        <f t="array" ref="H151">IF(OR(F151="",G151="",G151&gt;30),0,INDEX(NORMY!B$2:B$31,G151))</f>
        <v>0</v>
      </c>
    </row>
    <row r="152" spans="1:8" x14ac:dyDescent="0.3">
      <c r="A152">
        <v>259</v>
      </c>
      <c r="B152" t="str">
        <f>VLOOKUP(A152,ZGŁOSZENIA!A:F,2,0)</f>
        <v>Karol</v>
      </c>
      <c r="C152" t="str">
        <f>VLOOKUP(A152,ZGŁOSZENIA!A:F,3,0)</f>
        <v>Żukowski</v>
      </c>
      <c r="D152" t="str">
        <f>VLOOKUP(A152,ZGŁOSZENIA!A:F,6,0)</f>
        <v>II LO</v>
      </c>
      <c r="E152" t="str">
        <f>VLOOKUP(A152,ZGŁOSZENIA!A:F,5,0)</f>
        <v>M</v>
      </c>
      <c r="F152">
        <v>2530</v>
      </c>
      <c r="H152" s="4" cm="1">
        <f t="array" ref="H152">IF(OR(F152="",G152="",G152&gt;30),0,INDEX(NORMY!B$2:B$31,G152))</f>
        <v>0</v>
      </c>
    </row>
    <row r="153" spans="1:8" x14ac:dyDescent="0.3">
      <c r="A153">
        <v>272</v>
      </c>
      <c r="B153" t="str">
        <f>VLOOKUP(A153,ZGŁOSZENIA!A:F,2,0)</f>
        <v xml:space="preserve">Michał </v>
      </c>
      <c r="C153" t="str">
        <f>VLOOKUP(A153,ZGŁOSZENIA!A:F,3,0)</f>
        <v>Dębicki</v>
      </c>
      <c r="D153" t="str">
        <f>VLOOKUP(A153,ZGŁOSZENIA!A:F,6,0)</f>
        <v>I LO</v>
      </c>
      <c r="E153" t="str">
        <f>VLOOKUP(A153,ZGŁOSZENIA!A:F,5,0)</f>
        <v>M</v>
      </c>
      <c r="F153">
        <v>2520</v>
      </c>
      <c r="H153" s="4" cm="1">
        <f t="array" ref="H153">IF(OR(F153="",G153="",G153&gt;30),0,INDEX(NORMY!B$2:B$31,G153))</f>
        <v>0</v>
      </c>
    </row>
    <row r="154" spans="1:8" x14ac:dyDescent="0.3">
      <c r="A154">
        <v>188</v>
      </c>
      <c r="B154" t="str">
        <f>VLOOKUP(A154,ZGŁOSZENIA!A:F,2,0)</f>
        <v>Makar</v>
      </c>
      <c r="C154" t="str">
        <f>VLOOKUP(A154,ZGŁOSZENIA!A:F,3,0)</f>
        <v>Popov</v>
      </c>
      <c r="D154" t="str">
        <f>VLOOKUP(A154,ZGŁOSZENIA!A:F,6,0)</f>
        <v>I LO</v>
      </c>
      <c r="E154" t="str">
        <f>VLOOKUP(A154,ZGŁOSZENIA!A:F,5,0)</f>
        <v>M</v>
      </c>
      <c r="F154">
        <v>2520</v>
      </c>
      <c r="H154" s="4" cm="1">
        <f t="array" ref="H154">IF(OR(F154="",G154="",G154&gt;30),0,INDEX(NORMY!B$2:B$31,G154))</f>
        <v>0</v>
      </c>
    </row>
    <row r="155" spans="1:8" x14ac:dyDescent="0.3">
      <c r="A155">
        <v>94</v>
      </c>
      <c r="B155" t="str">
        <f>VLOOKUP(A155,ZGŁOSZENIA!A:F,2,0)</f>
        <v>Antonii</v>
      </c>
      <c r="C155" t="str">
        <f>VLOOKUP(A155,ZGŁOSZENIA!A:F,3,0)</f>
        <v>Chmielewski</v>
      </c>
      <c r="D155" t="str">
        <f>VLOOKUP(A155,ZGŁOSZENIA!A:F,6,0)</f>
        <v>III LO</v>
      </c>
      <c r="E155" t="str">
        <f>VLOOKUP(A155,ZGŁOSZENIA!A:F,5,0)</f>
        <v>M</v>
      </c>
      <c r="F155">
        <v>2520</v>
      </c>
      <c r="H155" s="4" cm="1">
        <f t="array" ref="H155">IF(OR(F155="",G155="",G155&gt;30),0,INDEX(NORMY!B$2:B$31,G155))</f>
        <v>0</v>
      </c>
    </row>
    <row r="156" spans="1:8" x14ac:dyDescent="0.3">
      <c r="A156">
        <v>150</v>
      </c>
      <c r="B156" t="str">
        <f>VLOOKUP(A156,ZGŁOSZENIA!A:F,2,0)</f>
        <v>Filip</v>
      </c>
      <c r="C156" t="str">
        <f>VLOOKUP(A156,ZGŁOSZENIA!A:F,3,0)</f>
        <v>Kondracki</v>
      </c>
      <c r="D156" t="str">
        <f>VLOOKUP(A156,ZGŁOSZENIA!A:F,6,0)</f>
        <v>Technikum nr 4</v>
      </c>
      <c r="E156" t="str">
        <f>VLOOKUP(A156,ZGŁOSZENIA!A:F,5,0)</f>
        <v>M</v>
      </c>
      <c r="F156">
        <v>2520</v>
      </c>
      <c r="H156" s="4" cm="1">
        <f t="array" ref="H156">IF(OR(F156="",G156="",G156&gt;30),0,INDEX(NORMY!B$2:B$31,G156))</f>
        <v>0</v>
      </c>
    </row>
    <row r="157" spans="1:8" x14ac:dyDescent="0.3">
      <c r="A157">
        <v>115</v>
      </c>
      <c r="B157" t="str">
        <f>VLOOKUP(A157,ZGŁOSZENIA!A:F,2,0)</f>
        <v>Alfie</v>
      </c>
      <c r="C157" t="str">
        <f>VLOOKUP(A157,ZGŁOSZENIA!A:F,3,0)</f>
        <v>Flowerdew</v>
      </c>
      <c r="D157" t="str">
        <f>VLOOKUP(A157,ZGŁOSZENIA!A:F,6,0)</f>
        <v>ZS6</v>
      </c>
      <c r="E157" t="str">
        <f>VLOOKUP(A157,ZGŁOSZENIA!A:F,5,0)</f>
        <v>M</v>
      </c>
      <c r="F157">
        <v>2520</v>
      </c>
      <c r="H157" s="4" cm="1">
        <f t="array" ref="H157">IF(OR(F157="",G157="",G157&gt;30),0,INDEX(NORMY!B$2:B$31,G157))</f>
        <v>0</v>
      </c>
    </row>
    <row r="158" spans="1:8" x14ac:dyDescent="0.3">
      <c r="A158">
        <v>116</v>
      </c>
      <c r="B158" t="str">
        <f>VLOOKUP(A158,ZGŁOSZENIA!A:F,2,0)</f>
        <v>Miłosz</v>
      </c>
      <c r="C158" t="str">
        <f>VLOOKUP(A158,ZGŁOSZENIA!A:F,3,0)</f>
        <v>Chromy</v>
      </c>
      <c r="D158" t="str">
        <f>VLOOKUP(A158,ZGŁOSZENIA!A:F,6,0)</f>
        <v>ZS6</v>
      </c>
      <c r="E158" t="str">
        <f>VLOOKUP(A158,ZGŁOSZENIA!A:F,5,0)</f>
        <v>M</v>
      </c>
      <c r="F158">
        <v>2520</v>
      </c>
      <c r="H158" s="4" cm="1">
        <f t="array" ref="H158">IF(OR(F158="",G158="",G158&gt;30),0,INDEX(NORMY!B$2:B$31,G158))</f>
        <v>0</v>
      </c>
    </row>
    <row r="159" spans="1:8" x14ac:dyDescent="0.3">
      <c r="A159">
        <v>472</v>
      </c>
      <c r="B159" t="str">
        <f>VLOOKUP(A159,ZGŁOSZENIA!A:F,2,0)</f>
        <v xml:space="preserve">Kacper </v>
      </c>
      <c r="C159" t="str">
        <f>VLOOKUP(A159,ZGŁOSZENIA!A:F,3,0)</f>
        <v>Leszczyński</v>
      </c>
      <c r="D159" t="str">
        <f>VLOOKUP(A159,ZGŁOSZENIA!A:F,6,0)</f>
        <v>ZSCKR</v>
      </c>
      <c r="E159" t="str">
        <f>VLOOKUP(A159,ZGŁOSZENIA!A:F,5,0)</f>
        <v>M</v>
      </c>
      <c r="F159">
        <v>2520</v>
      </c>
      <c r="H159" s="4" cm="1">
        <f t="array" ref="H159">IF(OR(F159="",G159="",G159&gt;30),0,INDEX(NORMY!B$2:B$31,G159))</f>
        <v>0</v>
      </c>
    </row>
    <row r="160" spans="1:8" x14ac:dyDescent="0.3">
      <c r="A160">
        <v>285</v>
      </c>
      <c r="B160" t="str">
        <f>VLOOKUP(A160,ZGŁOSZENIA!A:F,2,0)</f>
        <v>Stanisław</v>
      </c>
      <c r="C160" t="str">
        <f>VLOOKUP(A160,ZGŁOSZENIA!A:F,3,0)</f>
        <v>Suszyński</v>
      </c>
      <c r="D160" t="str">
        <f>VLOOKUP(A160,ZGŁOSZENIA!A:F,6,0)</f>
        <v>I LO</v>
      </c>
      <c r="E160" t="str">
        <f>VLOOKUP(A160,ZGŁOSZENIA!A:F,5,0)</f>
        <v>M</v>
      </c>
      <c r="F160">
        <v>2510</v>
      </c>
      <c r="H160" s="4" cm="1">
        <f t="array" ref="H160">IF(OR(F160="",G160="",G160&gt;30),0,INDEX(NORMY!B$2:B$31,G160))</f>
        <v>0</v>
      </c>
    </row>
    <row r="161" spans="1:8" x14ac:dyDescent="0.3">
      <c r="A161">
        <v>89</v>
      </c>
      <c r="B161" t="str">
        <f>VLOOKUP(A161,ZGŁOSZENIA!A:F,2,0)</f>
        <v>Maciej</v>
      </c>
      <c r="C161" t="str">
        <f>VLOOKUP(A161,ZGŁOSZENIA!A:F,3,0)</f>
        <v>Bagiński</v>
      </c>
      <c r="D161" t="str">
        <f>VLOOKUP(A161,ZGŁOSZENIA!A:F,6,0)</f>
        <v>III LO</v>
      </c>
      <c r="E161" t="str">
        <f>VLOOKUP(A161,ZGŁOSZENIA!A:F,5,0)</f>
        <v>M</v>
      </c>
      <c r="F161">
        <v>2510</v>
      </c>
      <c r="H161" s="4" cm="1">
        <f t="array" ref="H161">IF(OR(F161="",G161="",G161&gt;30),0,INDEX(NORMY!B$2:B$31,G161))</f>
        <v>0</v>
      </c>
    </row>
    <row r="162" spans="1:8" x14ac:dyDescent="0.3">
      <c r="A162">
        <v>278</v>
      </c>
      <c r="B162" t="str">
        <f>VLOOKUP(A162,ZGŁOSZENIA!A:F,2,0)</f>
        <v>Jakub</v>
      </c>
      <c r="C162" t="str">
        <f>VLOOKUP(A162,ZGŁOSZENIA!A:F,3,0)</f>
        <v>Walukiewicz</v>
      </c>
      <c r="D162" t="str">
        <f>VLOOKUP(A162,ZGŁOSZENIA!A:F,6,0)</f>
        <v>II LO</v>
      </c>
      <c r="E162" t="str">
        <f>VLOOKUP(A162,ZGŁOSZENIA!A:F,5,0)</f>
        <v>M</v>
      </c>
      <c r="F162">
        <v>2510</v>
      </c>
      <c r="H162" s="4" cm="1">
        <f t="array" ref="H162">IF(OR(F162="",G162="",G162&gt;30),0,INDEX(NORMY!B$2:B$31,G162))</f>
        <v>0</v>
      </c>
    </row>
    <row r="163" spans="1:8" x14ac:dyDescent="0.3">
      <c r="A163">
        <v>23</v>
      </c>
      <c r="B163" t="str">
        <f>VLOOKUP(A163,ZGŁOSZENIA!A:F,2,0)</f>
        <v>Mikołaj</v>
      </c>
      <c r="C163" t="str">
        <f>VLOOKUP(A163,ZGŁOSZENIA!A:F,3,0)</f>
        <v>Kiersnowski</v>
      </c>
      <c r="D163" t="str">
        <f>VLOOKUP(A163,ZGŁOSZENIA!A:F,6,0)</f>
        <v>III LO</v>
      </c>
      <c r="E163" t="str">
        <f>VLOOKUP(A163,ZGŁOSZENIA!A:F,5,0)</f>
        <v>M</v>
      </c>
      <c r="F163">
        <v>2500</v>
      </c>
      <c r="H163" s="4" cm="1">
        <f t="array" ref="H163">IF(OR(F163="",G163="",G163&gt;30),0,INDEX(NORMY!B$2:B$31,G163))</f>
        <v>0</v>
      </c>
    </row>
    <row r="164" spans="1:8" x14ac:dyDescent="0.3">
      <c r="A164">
        <v>486</v>
      </c>
      <c r="B164" t="str">
        <f>VLOOKUP(A164,ZGŁOSZENIA!A:F,2,0)</f>
        <v>Artem</v>
      </c>
      <c r="C164" t="str">
        <f>VLOOKUP(A164,ZGŁOSZENIA!A:F,3,0)</f>
        <v>Kulyk</v>
      </c>
      <c r="D164" t="str">
        <f>VLOOKUP(A164,ZGŁOSZENIA!A:F,6,0)</f>
        <v>ZS6</v>
      </c>
      <c r="E164" t="str">
        <f>VLOOKUP(A164,ZGŁOSZENIA!A:F,5,0)</f>
        <v>M</v>
      </c>
      <c r="F164">
        <v>2500</v>
      </c>
      <c r="H164" s="4" cm="1">
        <f t="array" ref="H164">IF(OR(F164="",G164="",G164&gt;30),0,INDEX(NORMY!B$2:B$31,G164))</f>
        <v>0</v>
      </c>
    </row>
    <row r="165" spans="1:8" x14ac:dyDescent="0.3">
      <c r="A165">
        <v>386</v>
      </c>
      <c r="B165" t="str">
        <f>VLOOKUP(A165,ZGŁOSZENIA!A:F,2,0)</f>
        <v>Denis</v>
      </c>
      <c r="C165" t="str">
        <f>VLOOKUP(A165,ZGŁOSZENIA!A:F,3,0)</f>
        <v>Postupalenko</v>
      </c>
      <c r="D165" t="str">
        <f>VLOOKUP(A165,ZGŁOSZENIA!A:F,6,0)</f>
        <v xml:space="preserve">ZST </v>
      </c>
      <c r="E165" t="str">
        <f>VLOOKUP(A165,ZGŁOSZENIA!A:F,5,0)</f>
        <v>M</v>
      </c>
      <c r="F165">
        <v>2500</v>
      </c>
      <c r="H165" s="4" cm="1">
        <f t="array" ref="H165">IF(OR(F165="",G165="",G165&gt;30),0,INDEX(NORMY!B$2:B$31,G165))</f>
        <v>0</v>
      </c>
    </row>
    <row r="166" spans="1:8" x14ac:dyDescent="0.3">
      <c r="A166">
        <v>187</v>
      </c>
      <c r="B166" t="str">
        <f>VLOOKUP(A166,ZGŁOSZENIA!A:F,2,0)</f>
        <v>Ernest</v>
      </c>
      <c r="C166" t="str">
        <f>VLOOKUP(A166,ZGŁOSZENIA!A:F,3,0)</f>
        <v>Radzewicz</v>
      </c>
      <c r="D166" t="str">
        <f>VLOOKUP(A166,ZGŁOSZENIA!A:F,6,0)</f>
        <v>I LO</v>
      </c>
      <c r="E166" t="str">
        <f>VLOOKUP(A166,ZGŁOSZENIA!A:F,5,0)</f>
        <v>M</v>
      </c>
      <c r="F166">
        <v>2490</v>
      </c>
      <c r="H166" s="4" cm="1">
        <f t="array" ref="H166">IF(OR(F166="",G166="",G166&gt;30),0,INDEX(NORMY!B$2:B$31,G166))</f>
        <v>0</v>
      </c>
    </row>
    <row r="167" spans="1:8" x14ac:dyDescent="0.3">
      <c r="A167">
        <v>97</v>
      </c>
      <c r="B167" t="str">
        <f>VLOOKUP(A167,ZGŁOSZENIA!A:F,2,0)</f>
        <v>Piotr</v>
      </c>
      <c r="C167" t="str">
        <f>VLOOKUP(A167,ZGŁOSZENIA!A:F,3,0)</f>
        <v>Jasiński</v>
      </c>
      <c r="D167" t="str">
        <f>VLOOKUP(A167,ZGŁOSZENIA!A:F,6,0)</f>
        <v>III LO</v>
      </c>
      <c r="E167" t="str">
        <f>VLOOKUP(A167,ZGŁOSZENIA!A:F,5,0)</f>
        <v>M</v>
      </c>
      <c r="F167">
        <v>2490</v>
      </c>
      <c r="H167" s="4" cm="1">
        <f t="array" ref="H167">IF(OR(F167="",G167="",G167&gt;30),0,INDEX(NORMY!B$2:B$31,G167))</f>
        <v>0</v>
      </c>
    </row>
    <row r="168" spans="1:8" x14ac:dyDescent="0.3">
      <c r="A168">
        <v>72</v>
      </c>
      <c r="B168" t="str">
        <f>VLOOKUP(A168,ZGŁOSZENIA!A:F,2,0)</f>
        <v>Jakub</v>
      </c>
      <c r="C168" t="str">
        <f>VLOOKUP(A168,ZGŁOSZENIA!A:F,3,0)</f>
        <v>Sidor</v>
      </c>
      <c r="D168" t="str">
        <f>VLOOKUP(A168,ZGŁOSZENIA!A:F,6,0)</f>
        <v>III LO</v>
      </c>
      <c r="E168" t="str">
        <f>VLOOKUP(A168,ZGŁOSZENIA!A:F,5,0)</f>
        <v>M</v>
      </c>
      <c r="F168">
        <v>2490</v>
      </c>
      <c r="H168" s="4" cm="1">
        <f t="array" ref="H168">IF(OR(F168="",G168="",G168&gt;30),0,INDEX(NORMY!B$2:B$31,G168))</f>
        <v>0</v>
      </c>
    </row>
    <row r="169" spans="1:8" x14ac:dyDescent="0.3">
      <c r="A169">
        <v>98</v>
      </c>
      <c r="B169" t="str">
        <f>VLOOKUP(A169,ZGŁOSZENIA!A:F,2,0)</f>
        <v>Dawid</v>
      </c>
      <c r="C169" t="str">
        <f>VLOOKUP(A169,ZGŁOSZENIA!A:F,3,0)</f>
        <v>Jasiulewicz</v>
      </c>
      <c r="D169" t="str">
        <f>VLOOKUP(A169,ZGŁOSZENIA!A:F,6,0)</f>
        <v>III LO</v>
      </c>
      <c r="E169" t="str">
        <f>VLOOKUP(A169,ZGŁOSZENIA!A:F,5,0)</f>
        <v>M</v>
      </c>
      <c r="F169">
        <v>2470</v>
      </c>
      <c r="H169" s="4" cm="1">
        <f t="array" ref="H169">IF(OR(F169="",G169="",G169&gt;30),0,INDEX(NORMY!B$2:B$31,G169))</f>
        <v>0</v>
      </c>
    </row>
    <row r="170" spans="1:8" x14ac:dyDescent="0.3">
      <c r="A170">
        <v>495</v>
      </c>
      <c r="B170" t="str">
        <f>VLOOKUP(A170,ZGŁOSZENIA!A:F,2,0)</f>
        <v>Marcin</v>
      </c>
      <c r="C170" t="str">
        <f>VLOOKUP(A170,ZGŁOSZENIA!A:F,3,0)</f>
        <v>Niedźwiedzki</v>
      </c>
      <c r="D170" t="str">
        <f>VLOOKUP(A170,ZGŁOSZENIA!A:F,6,0)</f>
        <v>ZS6</v>
      </c>
      <c r="E170" t="str">
        <f>VLOOKUP(A170,ZGŁOSZENIA!A:F,5,0)</f>
        <v>M</v>
      </c>
      <c r="F170">
        <v>2470</v>
      </c>
      <c r="H170" s="4" cm="1">
        <f t="array" ref="H170">IF(OR(F170="",G170="",G170&gt;30),0,INDEX(NORMY!B$2:B$31,G170))</f>
        <v>0</v>
      </c>
    </row>
    <row r="171" spans="1:8" x14ac:dyDescent="0.3">
      <c r="A171">
        <v>470</v>
      </c>
      <c r="B171" t="str">
        <f>VLOOKUP(A171,ZGŁOSZENIA!A:F,2,0)</f>
        <v>Cezary</v>
      </c>
      <c r="C171" t="str">
        <f>VLOOKUP(A171,ZGŁOSZENIA!A:F,3,0)</f>
        <v>Orłowski</v>
      </c>
      <c r="D171" t="str">
        <f>VLOOKUP(A171,ZGŁOSZENIA!A:F,6,0)</f>
        <v>ZSCKR</v>
      </c>
      <c r="E171" t="str">
        <f>VLOOKUP(A171,ZGŁOSZENIA!A:F,5,0)</f>
        <v>M</v>
      </c>
      <c r="F171">
        <v>2460</v>
      </c>
      <c r="H171" s="4" cm="1">
        <f t="array" ref="H171">IF(OR(F171="",G171="",G171&gt;30),0,INDEX(NORMY!B$2:B$31,G171))</f>
        <v>0</v>
      </c>
    </row>
    <row r="172" spans="1:8" x14ac:dyDescent="0.3">
      <c r="A172">
        <v>475</v>
      </c>
      <c r="B172" t="str">
        <f>VLOOKUP(A172,ZGŁOSZENIA!A:F,2,0)</f>
        <v xml:space="preserve">Jakub </v>
      </c>
      <c r="C172" t="str">
        <f>VLOOKUP(A172,ZGŁOSZENIA!A:F,3,0)</f>
        <v>Cimochowski</v>
      </c>
      <c r="D172" t="str">
        <f>VLOOKUP(A172,ZGŁOSZENIA!A:F,6,0)</f>
        <v>ZSCKR</v>
      </c>
      <c r="E172" t="str">
        <f>VLOOKUP(A172,ZGŁOSZENIA!A:F,5,0)</f>
        <v>M</v>
      </c>
      <c r="F172">
        <v>2450</v>
      </c>
      <c r="H172" s="4" cm="1">
        <f t="array" ref="H172">IF(OR(F172="",G172="",G172&gt;30),0,INDEX(NORMY!B$2:B$31,G172))</f>
        <v>0</v>
      </c>
    </row>
    <row r="173" spans="1:8" x14ac:dyDescent="0.3">
      <c r="A173">
        <v>484</v>
      </c>
      <c r="B173" t="str">
        <f>VLOOKUP(A173,ZGŁOSZENIA!A:F,2,0)</f>
        <v>Błażej</v>
      </c>
      <c r="C173" t="str">
        <f>VLOOKUP(A173,ZGŁOSZENIA!A:F,3,0)</f>
        <v>Kłoczko</v>
      </c>
      <c r="D173" t="str">
        <f>VLOOKUP(A173,ZGŁOSZENIA!A:F,6,0)</f>
        <v>ZS6</v>
      </c>
      <c r="E173" t="str">
        <f>VLOOKUP(A173,ZGŁOSZENIA!A:F,5,0)</f>
        <v>M</v>
      </c>
      <c r="F173">
        <v>2440</v>
      </c>
      <c r="H173" s="4" cm="1">
        <f t="array" ref="H173">IF(OR(F173="",G173="",G173&gt;30),0,INDEX(NORMY!B$2:B$31,G173))</f>
        <v>0</v>
      </c>
    </row>
    <row r="174" spans="1:8" x14ac:dyDescent="0.3">
      <c r="A174">
        <v>261</v>
      </c>
      <c r="B174" t="str">
        <f>VLOOKUP(A174,ZGŁOSZENIA!A:F,2,0)</f>
        <v xml:space="preserve">Jakub </v>
      </c>
      <c r="C174" t="str">
        <f>VLOOKUP(A174,ZGŁOSZENIA!A:F,3,0)</f>
        <v>Sienica</v>
      </c>
      <c r="D174" t="str">
        <f>VLOOKUP(A174,ZGŁOSZENIA!A:F,6,0)</f>
        <v>I LO</v>
      </c>
      <c r="E174" t="str">
        <f>VLOOKUP(A174,ZGŁOSZENIA!A:F,5,0)</f>
        <v>M</v>
      </c>
      <c r="F174">
        <v>2430</v>
      </c>
      <c r="H174" s="4" cm="1">
        <f t="array" ref="H174">IF(OR(F174="",G174="",G174&gt;30),0,INDEX(NORMY!B$2:B$31,G174))</f>
        <v>0</v>
      </c>
    </row>
    <row r="175" spans="1:8" x14ac:dyDescent="0.3">
      <c r="A175">
        <v>381</v>
      </c>
      <c r="B175" t="str">
        <f>VLOOKUP(A175,ZGŁOSZENIA!A:F,2,0)</f>
        <v>Wojciech</v>
      </c>
      <c r="C175" t="str">
        <f>VLOOKUP(A175,ZGŁOSZENIA!A:F,3,0)</f>
        <v>Majnardi</v>
      </c>
      <c r="D175" t="str">
        <f>VLOOKUP(A175,ZGŁOSZENIA!A:F,6,0)</f>
        <v xml:space="preserve">ZST </v>
      </c>
      <c r="E175" t="str">
        <f>VLOOKUP(A175,ZGŁOSZENIA!A:F,5,0)</f>
        <v>M</v>
      </c>
      <c r="F175">
        <v>2410</v>
      </c>
      <c r="H175" s="4" cm="1">
        <f t="array" ref="H175">IF(OR(F175="",G175="",G175&gt;30),0,INDEX(NORMY!B$2:B$31,G175))</f>
        <v>0</v>
      </c>
    </row>
    <row r="176" spans="1:8" x14ac:dyDescent="0.3">
      <c r="A176">
        <v>489</v>
      </c>
      <c r="B176" t="str">
        <f>VLOOKUP(A176,ZGŁOSZENIA!A:F,2,0)</f>
        <v>Łukasz</v>
      </c>
      <c r="C176" t="str">
        <f>VLOOKUP(A176,ZGŁOSZENIA!A:F,3,0)</f>
        <v>Łosowski</v>
      </c>
      <c r="D176" t="str">
        <f>VLOOKUP(A176,ZGŁOSZENIA!A:F,6,0)</f>
        <v>ZS6</v>
      </c>
      <c r="E176" t="str">
        <f>VLOOKUP(A176,ZGŁOSZENIA!A:F,5,0)</f>
        <v>M</v>
      </c>
      <c r="F176">
        <v>2400</v>
      </c>
      <c r="H176" s="4" cm="1">
        <f t="array" ref="H176">IF(OR(F176="",G176="",G176&gt;30),0,INDEX(NORMY!B$2:B$31,G176))</f>
        <v>0</v>
      </c>
    </row>
    <row r="177" spans="1:8" x14ac:dyDescent="0.3">
      <c r="A177">
        <v>387</v>
      </c>
      <c r="B177" t="str">
        <f>VLOOKUP(A177,ZGŁOSZENIA!A:F,2,0)</f>
        <v>Błażej</v>
      </c>
      <c r="C177" t="str">
        <f>VLOOKUP(A177,ZGŁOSZENIA!A:F,3,0)</f>
        <v>Romanowski</v>
      </c>
      <c r="D177" t="str">
        <f>VLOOKUP(A177,ZGŁOSZENIA!A:F,6,0)</f>
        <v xml:space="preserve">ZST </v>
      </c>
      <c r="E177" t="str">
        <f>VLOOKUP(A177,ZGŁOSZENIA!A:F,5,0)</f>
        <v>M</v>
      </c>
      <c r="F177">
        <v>2400</v>
      </c>
      <c r="H177" s="4" cm="1">
        <f t="array" ref="H177">IF(OR(F177="",G177="",G177&gt;30),0,INDEX(NORMY!B$2:B$31,G177))</f>
        <v>0</v>
      </c>
    </row>
    <row r="178" spans="1:8" x14ac:dyDescent="0.3">
      <c r="A178">
        <v>122</v>
      </c>
      <c r="B178" t="str">
        <f>VLOOKUP(A178,ZGŁOSZENIA!A:F,2,0)</f>
        <v>Adam</v>
      </c>
      <c r="C178" t="str">
        <f>VLOOKUP(A178,ZGŁOSZENIA!A:F,3,0)</f>
        <v>Grygoruk</v>
      </c>
      <c r="D178" t="str">
        <f>VLOOKUP(A178,ZGŁOSZENIA!A:F,6,0)</f>
        <v>Technikum nr 4</v>
      </c>
      <c r="E178" t="str">
        <f>VLOOKUP(A178,ZGŁOSZENIA!A:F,5,0)</f>
        <v>M</v>
      </c>
      <c r="F178">
        <v>2380</v>
      </c>
      <c r="H178" s="4" cm="1">
        <f t="array" ref="H178">IF(OR(F178="",G178="",G178&gt;30),0,INDEX(NORMY!B$2:B$31,G178))</f>
        <v>0</v>
      </c>
    </row>
    <row r="179" spans="1:8" x14ac:dyDescent="0.3">
      <c r="A179">
        <v>496</v>
      </c>
      <c r="B179" t="str">
        <f>VLOOKUP(A179,ZGŁOSZENIA!A:F,2,0)</f>
        <v>Mateusz</v>
      </c>
      <c r="C179" t="str">
        <f>VLOOKUP(A179,ZGŁOSZENIA!A:F,3,0)</f>
        <v>Radzewicz</v>
      </c>
      <c r="D179" t="str">
        <f>VLOOKUP(A179,ZGŁOSZENIA!A:F,6,0)</f>
        <v>ZS6</v>
      </c>
      <c r="E179" t="str">
        <f>VLOOKUP(A179,ZGŁOSZENIA!A:F,5,0)</f>
        <v>M</v>
      </c>
      <c r="F179">
        <v>2380</v>
      </c>
      <c r="H179" s="4" cm="1">
        <f t="array" ref="H179">IF(OR(F179="",G179="",G179&gt;30),0,INDEX(NORMY!B$2:B$31,G179))</f>
        <v>0</v>
      </c>
    </row>
    <row r="180" spans="1:8" x14ac:dyDescent="0.3">
      <c r="A180">
        <v>378</v>
      </c>
      <c r="B180" t="str">
        <f>VLOOKUP(A180,ZGŁOSZENIA!A:F,2,0)</f>
        <v>Alex</v>
      </c>
      <c r="C180" t="str">
        <f>VLOOKUP(A180,ZGŁOSZENIA!A:F,3,0)</f>
        <v>Kramarewicz</v>
      </c>
      <c r="D180" t="str">
        <f>VLOOKUP(A180,ZGŁOSZENIA!A:F,6,0)</f>
        <v xml:space="preserve">ZST </v>
      </c>
      <c r="E180" t="str">
        <f>VLOOKUP(A180,ZGŁOSZENIA!A:F,5,0)</f>
        <v>M</v>
      </c>
      <c r="F180">
        <v>2380</v>
      </c>
      <c r="H180" s="4" cm="1">
        <f t="array" ref="H180">IF(OR(F180="",G180="",G180&gt;30),0,INDEX(NORMY!B$2:B$31,G180))</f>
        <v>0</v>
      </c>
    </row>
    <row r="181" spans="1:8" x14ac:dyDescent="0.3">
      <c r="A181">
        <v>199</v>
      </c>
      <c r="B181" t="str">
        <f>VLOOKUP(A181,ZGŁOSZENIA!A:F,2,0)</f>
        <v>Wiktor</v>
      </c>
      <c r="C181" t="str">
        <f>VLOOKUP(A181,ZGŁOSZENIA!A:F,3,0)</f>
        <v>Wilczewski</v>
      </c>
      <c r="D181" t="str">
        <f>VLOOKUP(A181,ZGŁOSZENIA!A:F,6,0)</f>
        <v>III LO</v>
      </c>
      <c r="E181" t="str">
        <f>VLOOKUP(A181,ZGŁOSZENIA!A:F,5,0)</f>
        <v>M</v>
      </c>
      <c r="F181">
        <v>2380</v>
      </c>
      <c r="H181" s="4" cm="1">
        <f t="array" ref="H181">IF(OR(F181="",G181="",G181&gt;30),0,INDEX(NORMY!B$2:B$31,G181))</f>
        <v>0</v>
      </c>
    </row>
    <row r="182" spans="1:8" x14ac:dyDescent="0.3">
      <c r="A182">
        <v>385</v>
      </c>
      <c r="B182" t="str">
        <f>VLOOKUP(A182,ZGŁOSZENIA!A:F,2,0)</f>
        <v>Arkadiusz</v>
      </c>
      <c r="C182" t="str">
        <f>VLOOKUP(A182,ZGŁOSZENIA!A:F,3,0)</f>
        <v>Ponek</v>
      </c>
      <c r="D182" t="str">
        <f>VLOOKUP(A182,ZGŁOSZENIA!A:F,6,0)</f>
        <v xml:space="preserve">ZST </v>
      </c>
      <c r="E182" t="str">
        <f>VLOOKUP(A182,ZGŁOSZENIA!A:F,5,0)</f>
        <v>M</v>
      </c>
      <c r="F182">
        <v>2370</v>
      </c>
      <c r="H182" s="4" cm="1">
        <f t="array" ref="H182">IF(OR(F182="",G182="",G182&gt;30),0,INDEX(NORMY!B$2:B$31,G182))</f>
        <v>0</v>
      </c>
    </row>
    <row r="183" spans="1:8" x14ac:dyDescent="0.3">
      <c r="A183">
        <v>274</v>
      </c>
      <c r="B183" t="str">
        <f>VLOOKUP(A183,ZGŁOSZENIA!A:F,2,0)</f>
        <v>Igor</v>
      </c>
      <c r="C183" t="str">
        <f>VLOOKUP(A183,ZGŁOSZENIA!A:F,3,0)</f>
        <v>Kościński</v>
      </c>
      <c r="D183" t="str">
        <f>VLOOKUP(A183,ZGŁOSZENIA!A:F,6,0)</f>
        <v>I LO</v>
      </c>
      <c r="E183" t="str">
        <f>VLOOKUP(A183,ZGŁOSZENIA!A:F,5,0)</f>
        <v>M</v>
      </c>
      <c r="F183">
        <v>2360</v>
      </c>
      <c r="H183" s="4" cm="1">
        <f t="array" ref="H183">IF(OR(F183="",G183="",G183&gt;30),0,INDEX(NORMY!B$2:B$31,G183))</f>
        <v>0</v>
      </c>
    </row>
    <row r="184" spans="1:8" x14ac:dyDescent="0.3">
      <c r="A184">
        <v>485</v>
      </c>
      <c r="B184" t="str">
        <f>VLOOKUP(A184,ZGŁOSZENIA!A:F,2,0)</f>
        <v>Maciej</v>
      </c>
      <c r="C184" t="str">
        <f>VLOOKUP(A184,ZGŁOSZENIA!A:F,3,0)</f>
        <v>Kosa</v>
      </c>
      <c r="D184" t="str">
        <f>VLOOKUP(A184,ZGŁOSZENIA!A:F,6,0)</f>
        <v>ZS6</v>
      </c>
      <c r="E184" t="str">
        <f>VLOOKUP(A184,ZGŁOSZENIA!A:F,5,0)</f>
        <v>M</v>
      </c>
      <c r="F184">
        <v>2360</v>
      </c>
      <c r="H184" s="4" cm="1">
        <f t="array" ref="H184">IF(OR(F184="",G184="",G184&gt;30),0,INDEX(NORMY!B$2:B$31,G184))</f>
        <v>0</v>
      </c>
    </row>
    <row r="185" spans="1:8" x14ac:dyDescent="0.3">
      <c r="A185">
        <v>498</v>
      </c>
      <c r="B185" t="str">
        <f>VLOOKUP(A185,ZGŁOSZENIA!A:F,2,0)</f>
        <v>Tomasz</v>
      </c>
      <c r="C185" t="str">
        <f>VLOOKUP(A185,ZGŁOSZENIA!A:F,3,0)</f>
        <v>Brzozowski</v>
      </c>
      <c r="D185" t="str">
        <f>VLOOKUP(A185,ZGŁOSZENIA!A:F,6,0)</f>
        <v>ZS6</v>
      </c>
      <c r="E185" t="str">
        <f>VLOOKUP(A185,ZGŁOSZENIA!A:F,5,0)</f>
        <v>M</v>
      </c>
      <c r="F185">
        <v>2350</v>
      </c>
      <c r="H185" s="4" cm="1">
        <f t="array" ref="H185">IF(OR(F185="",G185="",G185&gt;30),0,INDEX(NORMY!B$2:B$31,G185))</f>
        <v>0</v>
      </c>
    </row>
    <row r="186" spans="1:8" x14ac:dyDescent="0.3">
      <c r="A186">
        <v>268</v>
      </c>
      <c r="B186" t="str">
        <f>VLOOKUP(A186,ZGŁOSZENIA!A:F,2,0)</f>
        <v>Wiktor</v>
      </c>
      <c r="C186" t="str">
        <f>VLOOKUP(A186,ZGŁOSZENIA!A:F,3,0)</f>
        <v>Kulesza</v>
      </c>
      <c r="D186" t="str">
        <f>VLOOKUP(A186,ZGŁOSZENIA!A:F,6,0)</f>
        <v>II LO</v>
      </c>
      <c r="E186" t="str">
        <f>VLOOKUP(A186,ZGŁOSZENIA!A:F,5,0)</f>
        <v>M</v>
      </c>
      <c r="F186">
        <v>2330</v>
      </c>
      <c r="H186" s="4" cm="1">
        <f t="array" ref="H186">IF(OR(F186="",G186="",G186&gt;30),0,INDEX(NORMY!B$2:B$31,G186))</f>
        <v>0</v>
      </c>
    </row>
    <row r="187" spans="1:8" x14ac:dyDescent="0.3">
      <c r="A187">
        <v>25</v>
      </c>
      <c r="B187" t="str">
        <f>VLOOKUP(A187,ZGŁOSZENIA!A:F,2,0)</f>
        <v>Kacper</v>
      </c>
      <c r="C187" t="str">
        <f>VLOOKUP(A187,ZGŁOSZENIA!A:F,3,0)</f>
        <v>Łepkowski</v>
      </c>
      <c r="D187" t="str">
        <f>VLOOKUP(A187,ZGŁOSZENIA!A:F,6,0)</f>
        <v>III LO</v>
      </c>
      <c r="E187" t="str">
        <f>VLOOKUP(A187,ZGŁOSZENIA!A:F,5,0)</f>
        <v>M</v>
      </c>
      <c r="F187">
        <v>2310</v>
      </c>
      <c r="H187" s="4" cm="1">
        <f t="array" ref="H187">IF(OR(F187="",G187="",G187&gt;30),0,INDEX(NORMY!B$2:B$31,G187))</f>
        <v>0</v>
      </c>
    </row>
    <row r="188" spans="1:8" x14ac:dyDescent="0.3">
      <c r="A188">
        <v>491</v>
      </c>
      <c r="B188" t="str">
        <f>VLOOKUP(A188,ZGŁOSZENIA!A:F,2,0)</f>
        <v>Szymon</v>
      </c>
      <c r="C188" t="str">
        <f>VLOOKUP(A188,ZGŁOSZENIA!A:F,3,0)</f>
        <v>Mentel</v>
      </c>
      <c r="D188" t="str">
        <f>VLOOKUP(A188,ZGŁOSZENIA!A:F,6,0)</f>
        <v>ZS6</v>
      </c>
      <c r="E188" t="str">
        <f>VLOOKUP(A188,ZGŁOSZENIA!A:F,5,0)</f>
        <v>M</v>
      </c>
      <c r="F188">
        <v>2300</v>
      </c>
      <c r="H188" s="4" cm="1">
        <f t="array" ref="H188">IF(OR(F188="",G188="",G188&gt;30),0,INDEX(NORMY!B$2:B$31,G188))</f>
        <v>0</v>
      </c>
    </row>
    <row r="189" spans="1:8" x14ac:dyDescent="0.3">
      <c r="A189">
        <v>476</v>
      </c>
      <c r="B189" t="str">
        <f>VLOOKUP(A189,ZGŁOSZENIA!A:F,2,0)</f>
        <v xml:space="preserve">Rafał </v>
      </c>
      <c r="C189" t="str">
        <f>VLOOKUP(A189,ZGŁOSZENIA!A:F,3,0)</f>
        <v>Balukiewicz</v>
      </c>
      <c r="D189" t="str">
        <f>VLOOKUP(A189,ZGŁOSZENIA!A:F,6,0)</f>
        <v>ZSCKR</v>
      </c>
      <c r="E189" t="str">
        <f>VLOOKUP(A189,ZGŁOSZENIA!A:F,5,0)</f>
        <v>M</v>
      </c>
      <c r="F189">
        <v>2300</v>
      </c>
      <c r="H189" s="4" cm="1">
        <f t="array" ref="H189">IF(OR(F189="",G189="",G189&gt;30),0,INDEX(NORMY!B$2:B$31,G189))</f>
        <v>0</v>
      </c>
    </row>
    <row r="190" spans="1:8" x14ac:dyDescent="0.3">
      <c r="A190">
        <v>487</v>
      </c>
      <c r="B190" t="str">
        <f>VLOOKUP(A190,ZGŁOSZENIA!A:F,2,0)</f>
        <v>Dawid</v>
      </c>
      <c r="C190" t="str">
        <f>VLOOKUP(A190,ZGŁOSZENIA!A:F,3,0)</f>
        <v>Laszkowski</v>
      </c>
      <c r="D190" t="str">
        <f>VLOOKUP(A190,ZGŁOSZENIA!A:F,6,0)</f>
        <v>ZS6</v>
      </c>
      <c r="E190" t="str">
        <f>VLOOKUP(A190,ZGŁOSZENIA!A:F,5,0)</f>
        <v>M</v>
      </c>
      <c r="F190">
        <v>2260</v>
      </c>
      <c r="H190" s="4" cm="1">
        <f t="array" ref="H190">IF(OR(F190="",G190="",G190&gt;30),0,INDEX(NORMY!B$2:B$31,G190))</f>
        <v>0</v>
      </c>
    </row>
    <row r="191" spans="1:8" x14ac:dyDescent="0.3">
      <c r="A191">
        <v>488</v>
      </c>
      <c r="B191" t="str">
        <f>VLOOKUP(A191,ZGŁOSZENIA!A:F,2,0)</f>
        <v>Kacper</v>
      </c>
      <c r="C191" t="str">
        <f>VLOOKUP(A191,ZGŁOSZENIA!A:F,3,0)</f>
        <v>Lisiewicz</v>
      </c>
      <c r="D191" t="str">
        <f>VLOOKUP(A191,ZGŁOSZENIA!A:F,6,0)</f>
        <v>ZS6</v>
      </c>
      <c r="E191" t="str">
        <f>VLOOKUP(A191,ZGŁOSZENIA!A:F,5,0)</f>
        <v>M</v>
      </c>
      <c r="F191">
        <v>2260</v>
      </c>
      <c r="H191" s="4" cm="1">
        <f t="array" ref="H191">IF(OR(F191="",G191="",G191&gt;30),0,INDEX(NORMY!B$2:B$31,G191))</f>
        <v>0</v>
      </c>
    </row>
    <row r="192" spans="1:8" x14ac:dyDescent="0.3">
      <c r="A192">
        <v>455</v>
      </c>
      <c r="B192" t="str">
        <f>VLOOKUP(A192,ZGŁOSZENIA!A:F,2,0)</f>
        <v>Maksymilian</v>
      </c>
      <c r="C192" t="str">
        <f>VLOOKUP(A192,ZGŁOSZENIA!A:F,3,0)</f>
        <v>Barszczewski</v>
      </c>
      <c r="D192" t="str">
        <f>VLOOKUP(A192,ZGŁOSZENIA!A:F,6,0)</f>
        <v xml:space="preserve">ZST </v>
      </c>
      <c r="E192" t="str">
        <f>VLOOKUP(A192,ZGŁOSZENIA!A:F,5,0)</f>
        <v>M</v>
      </c>
      <c r="F192">
        <v>2240</v>
      </c>
      <c r="H192" s="4" cm="1">
        <f t="array" ref="H192">IF(OR(F192="",G192="",G192&gt;30),0,INDEX(NORMY!B$2:B$31,G192))</f>
        <v>0</v>
      </c>
    </row>
    <row r="193" spans="1:8" x14ac:dyDescent="0.3">
      <c r="A193">
        <v>371</v>
      </c>
      <c r="B193" t="str">
        <f>VLOOKUP(A193,ZGŁOSZENIA!A:F,2,0)</f>
        <v>Igor</v>
      </c>
      <c r="C193" t="str">
        <f>VLOOKUP(A193,ZGŁOSZENIA!A:F,3,0)</f>
        <v>Kalinowski</v>
      </c>
      <c r="D193" t="str">
        <f>VLOOKUP(A193,ZGŁOSZENIA!A:F,6,0)</f>
        <v xml:space="preserve">ZST </v>
      </c>
      <c r="E193" t="str">
        <f>VLOOKUP(A193,ZGŁOSZENIA!A:F,5,0)</f>
        <v>M</v>
      </c>
      <c r="F193">
        <v>2240</v>
      </c>
      <c r="H193" s="4" cm="1">
        <f t="array" ref="H193">IF(OR(F193="",G193="",G193&gt;30),0,INDEX(NORMY!B$2:B$31,G193))</f>
        <v>0</v>
      </c>
    </row>
    <row r="194" spans="1:8" x14ac:dyDescent="0.3">
      <c r="A194">
        <v>305</v>
      </c>
      <c r="B194" t="str">
        <f>VLOOKUP(A194,ZGŁOSZENIA!A:F,2,0)</f>
        <v>Mateusz</v>
      </c>
      <c r="C194" t="str">
        <f>VLOOKUP(A194,ZGŁOSZENIA!A:F,3,0)</f>
        <v>Golubek</v>
      </c>
      <c r="D194" t="str">
        <f>VLOOKUP(A194,ZGŁOSZENIA!A:F,6,0)</f>
        <v xml:space="preserve">ZST </v>
      </c>
      <c r="E194" t="str">
        <f>VLOOKUP(A194,ZGŁOSZENIA!A:F,5,0)</f>
        <v>M</v>
      </c>
      <c r="F194">
        <v>2240</v>
      </c>
      <c r="H194" s="4" cm="1">
        <f t="array" ref="H194">IF(OR(F194="",G194="",G194&gt;30),0,INDEX(NORMY!B$2:B$31,G194))</f>
        <v>0</v>
      </c>
    </row>
    <row r="195" spans="1:8" x14ac:dyDescent="0.3">
      <c r="A195">
        <v>280</v>
      </c>
      <c r="B195" t="str">
        <f>VLOOKUP(A195,ZGŁOSZENIA!A:F,2,0)</f>
        <v>Michał</v>
      </c>
      <c r="C195" t="str">
        <f>VLOOKUP(A195,ZGŁOSZENIA!A:F,3,0)</f>
        <v>Gościński</v>
      </c>
      <c r="D195" t="str">
        <f>VLOOKUP(A195,ZGŁOSZENIA!A:F,6,0)</f>
        <v>I LO</v>
      </c>
      <c r="E195" t="str">
        <f>VLOOKUP(A195,ZGŁOSZENIA!A:F,5,0)</f>
        <v>M</v>
      </c>
      <c r="F195">
        <v>2230</v>
      </c>
      <c r="H195" s="4" cm="1">
        <f t="array" ref="H195">IF(OR(F195="",G195="",G195&gt;30),0,INDEX(NORMY!B$2:B$31,G195))</f>
        <v>0</v>
      </c>
    </row>
    <row r="196" spans="1:8" x14ac:dyDescent="0.3">
      <c r="A196">
        <v>284</v>
      </c>
      <c r="B196" t="str">
        <f>VLOOKUP(A196,ZGŁOSZENIA!A:F,2,0)</f>
        <v>Olivier</v>
      </c>
      <c r="C196" t="str">
        <f>VLOOKUP(A196,ZGŁOSZENIA!A:F,3,0)</f>
        <v>Korlak</v>
      </c>
      <c r="D196" t="str">
        <f>VLOOKUP(A196,ZGŁOSZENIA!A:F,6,0)</f>
        <v>II LO</v>
      </c>
      <c r="E196" t="str">
        <f>VLOOKUP(A196,ZGŁOSZENIA!A:F,5,0)</f>
        <v>M</v>
      </c>
      <c r="F196">
        <v>2200</v>
      </c>
      <c r="H196" s="4" cm="1">
        <f t="array" ref="H196">IF(OR(F196="",G196="",G196&gt;30),0,INDEX(NORMY!B$2:B$31,G196))</f>
        <v>0</v>
      </c>
    </row>
    <row r="197" spans="1:8" x14ac:dyDescent="0.3">
      <c r="A197">
        <v>380</v>
      </c>
      <c r="B197" t="str">
        <f>VLOOKUP(A197,ZGŁOSZENIA!A:F,2,0)</f>
        <v>Dawid</v>
      </c>
      <c r="C197" t="str">
        <f>VLOOKUP(A197,ZGŁOSZENIA!A:F,3,0)</f>
        <v>Łukowski</v>
      </c>
      <c r="D197" t="str">
        <f>VLOOKUP(A197,ZGŁOSZENIA!A:F,6,0)</f>
        <v xml:space="preserve">ZST </v>
      </c>
      <c r="E197" t="str">
        <f>VLOOKUP(A197,ZGŁOSZENIA!A:F,5,0)</f>
        <v>M</v>
      </c>
      <c r="F197">
        <v>2200</v>
      </c>
      <c r="H197" s="4" cm="1">
        <f t="array" ref="H197">IF(OR(F197="",G197="",G197&gt;30),0,INDEX(NORMY!B$2:B$31,G197))</f>
        <v>0</v>
      </c>
    </row>
    <row r="198" spans="1:8" x14ac:dyDescent="0.3">
      <c r="A198">
        <v>263</v>
      </c>
      <c r="B198" t="str">
        <f>VLOOKUP(A198,ZGŁOSZENIA!A:F,2,0)</f>
        <v>Jan</v>
      </c>
      <c r="C198" t="str">
        <f>VLOOKUP(A198,ZGŁOSZENIA!A:F,3,0)</f>
        <v>Mackieiwcz</v>
      </c>
      <c r="D198" t="str">
        <f>VLOOKUP(A198,ZGŁOSZENIA!A:F,6,0)</f>
        <v>I LO</v>
      </c>
      <c r="E198" t="str">
        <f>VLOOKUP(A198,ZGŁOSZENIA!A:F,5,0)</f>
        <v>M</v>
      </c>
      <c r="F198">
        <v>2140</v>
      </c>
      <c r="H198" s="4" cm="1">
        <f t="array" ref="H198">IF(OR(F198="",G198="",G198&gt;30),0,INDEX(NORMY!B$2:B$31,G198))</f>
        <v>0</v>
      </c>
    </row>
    <row r="199" spans="1:8" x14ac:dyDescent="0.3">
      <c r="A199">
        <v>209</v>
      </c>
      <c r="B199" t="str">
        <f>VLOOKUP(A199,ZGŁOSZENIA!A:F,2,0)</f>
        <v>Jakub</v>
      </c>
      <c r="C199" t="str">
        <f>VLOOKUP(A199,ZGŁOSZENIA!A:F,3,0)</f>
        <v>Andryszczyk</v>
      </c>
      <c r="D199" t="str">
        <f>VLOOKUP(A199,ZGŁOSZENIA!A:F,6,0)</f>
        <v>ZS6</v>
      </c>
      <c r="E199" t="str">
        <f>VLOOKUP(A199,ZGŁOSZENIA!A:F,5,0)</f>
        <v>M</v>
      </c>
      <c r="F199">
        <v>2120</v>
      </c>
      <c r="H199" s="4" cm="1">
        <f t="array" ref="H199">IF(OR(F199="",G199="",G199&gt;30),0,INDEX(NORMY!B$2:B$31,G199))</f>
        <v>0</v>
      </c>
    </row>
    <row r="200" spans="1:8" x14ac:dyDescent="0.3">
      <c r="A200">
        <v>141</v>
      </c>
      <c r="B200" t="str">
        <f>VLOOKUP(A200,ZGŁOSZENIA!A:F,2,0)</f>
        <v>Kamil</v>
      </c>
      <c r="C200" t="str">
        <f>VLOOKUP(A200,ZGŁOSZENIA!A:F,3,0)</f>
        <v>Słuchocki</v>
      </c>
      <c r="D200" t="str">
        <f>VLOOKUP(A200,ZGŁOSZENIA!A:F,6,0)</f>
        <v>Technikum nr 4</v>
      </c>
      <c r="E200" t="str">
        <f>VLOOKUP(A200,ZGŁOSZENIA!A:F,5,0)</f>
        <v>M</v>
      </c>
      <c r="F200">
        <v>2120</v>
      </c>
      <c r="H200" s="4" cm="1">
        <f t="array" ref="H200">IF(OR(F200="",G200="",G200&gt;30),0,INDEX(NORMY!B$2:B$31,G200))</f>
        <v>0</v>
      </c>
    </row>
    <row r="201" spans="1:8" x14ac:dyDescent="0.3">
      <c r="A201">
        <v>300</v>
      </c>
      <c r="B201" t="str">
        <f>VLOOKUP(A201,ZGŁOSZENIA!A:F,2,0)</f>
        <v xml:space="preserve">Krystian </v>
      </c>
      <c r="C201" t="str">
        <f>VLOOKUP(A201,ZGŁOSZENIA!A:F,3,0)</f>
        <v>Kalata</v>
      </c>
      <c r="D201" t="str">
        <f>VLOOKUP(A201,ZGŁOSZENIA!A:F,6,0)</f>
        <v>I LO</v>
      </c>
      <c r="E201" t="str">
        <f>VLOOKUP(A201,ZGŁOSZENIA!A:F,5,0)</f>
        <v>M</v>
      </c>
      <c r="F201">
        <v>2100</v>
      </c>
      <c r="H201" s="4" cm="1">
        <f t="array" ref="H201">IF(OR(F201="",G201="",G201&gt;30),0,INDEX(NORMY!B$2:B$31,G201))</f>
        <v>0</v>
      </c>
    </row>
    <row r="202" spans="1:8" x14ac:dyDescent="0.3">
      <c r="A202">
        <v>483</v>
      </c>
      <c r="B202" t="str">
        <f>VLOOKUP(A202,ZGŁOSZENIA!A:F,2,0)</f>
        <v xml:space="preserve">Michał </v>
      </c>
      <c r="C202" t="str">
        <f>VLOOKUP(A202,ZGŁOSZENIA!A:F,3,0)</f>
        <v>Karasiewicz</v>
      </c>
      <c r="D202" t="str">
        <f>VLOOKUP(A202,ZGŁOSZENIA!A:F,6,0)</f>
        <v>ZS6</v>
      </c>
      <c r="E202" t="str">
        <f>VLOOKUP(A202,ZGŁOSZENIA!A:F,5,0)</f>
        <v>M</v>
      </c>
      <c r="F202">
        <v>2090</v>
      </c>
      <c r="H202" s="4" cm="1">
        <f t="array" ref="H202">IF(OR(F202="",G202="",G202&gt;30),0,INDEX(NORMY!B$2:B$31,G202))</f>
        <v>0</v>
      </c>
    </row>
    <row r="203" spans="1:8" x14ac:dyDescent="0.3">
      <c r="A203">
        <v>490</v>
      </c>
      <c r="B203" t="str">
        <f>VLOOKUP(A203,ZGŁOSZENIA!A:F,2,0)</f>
        <v>Tomasz</v>
      </c>
      <c r="C203" t="str">
        <f>VLOOKUP(A203,ZGŁOSZENIA!A:F,3,0)</f>
        <v>Małecki</v>
      </c>
      <c r="D203" t="str">
        <f>VLOOKUP(A203,ZGŁOSZENIA!A:F,6,0)</f>
        <v>ZS6</v>
      </c>
      <c r="E203" t="str">
        <f>VLOOKUP(A203,ZGŁOSZENIA!A:F,5,0)</f>
        <v>M</v>
      </c>
      <c r="F203">
        <v>2030</v>
      </c>
      <c r="H203" s="4" cm="1">
        <f t="array" ref="H203">IF(OR(F203="",G203="",G203&gt;30),0,INDEX(NORMY!B$2:B$31,G203))</f>
        <v>0</v>
      </c>
    </row>
    <row r="204" spans="1:8" x14ac:dyDescent="0.3">
      <c r="A204">
        <v>250</v>
      </c>
      <c r="B204" t="str">
        <f>VLOOKUP(A204,ZGŁOSZENIA!A:F,2,0)</f>
        <v>Krystian</v>
      </c>
      <c r="C204" t="str">
        <f>VLOOKUP(A204,ZGŁOSZENIA!A:F,3,0)</f>
        <v>Warmuzek</v>
      </c>
      <c r="D204" t="str">
        <f>VLOOKUP(A204,ZGŁOSZENIA!A:F,6,0)</f>
        <v xml:space="preserve">ZST </v>
      </c>
      <c r="E204" t="str">
        <f>VLOOKUP(A204,ZGŁOSZENIA!A:F,5,0)</f>
        <v>M</v>
      </c>
      <c r="F204">
        <v>2020</v>
      </c>
      <c r="H204" s="4" cm="1">
        <f t="array" ref="H204">IF(OR(F204="",G204="",G204&gt;30),0,INDEX(NORMY!B$2:B$31,G204))</f>
        <v>0</v>
      </c>
    </row>
    <row r="205" spans="1:8" x14ac:dyDescent="0.3">
      <c r="A205">
        <v>253</v>
      </c>
      <c r="B205" t="str">
        <f>VLOOKUP(A205,ZGŁOSZENIA!A:F,2,0)</f>
        <v>Jakub</v>
      </c>
      <c r="C205" t="str">
        <f>VLOOKUP(A205,ZGŁOSZENIA!A:F,3,0)</f>
        <v>Lis</v>
      </c>
      <c r="D205" t="str">
        <f>VLOOKUP(A205,ZGŁOSZENIA!A:F,6,0)</f>
        <v>I LO</v>
      </c>
      <c r="E205" t="str">
        <f>VLOOKUP(A205,ZGŁOSZENIA!A:F,5,0)</f>
        <v>M</v>
      </c>
      <c r="F205">
        <v>1980</v>
      </c>
      <c r="H205" s="4" cm="1">
        <f t="array" ref="H205">IF(OR(F205="",G205="",G205&gt;30),0,INDEX(NORMY!B$2:B$31,G205))</f>
        <v>0</v>
      </c>
    </row>
    <row r="206" spans="1:8" x14ac:dyDescent="0.3">
      <c r="A206">
        <v>148</v>
      </c>
      <c r="B206" t="str">
        <f>VLOOKUP(A206,ZGŁOSZENIA!A:F,2,0)</f>
        <v>Maksymilian</v>
      </c>
      <c r="C206" t="str">
        <f>VLOOKUP(A206,ZGŁOSZENIA!A:F,3,0)</f>
        <v>Ostrowski</v>
      </c>
      <c r="D206" t="str">
        <f>VLOOKUP(A206,ZGŁOSZENIA!A:F,6,0)</f>
        <v>Technikum nr 4</v>
      </c>
      <c r="E206" t="str">
        <f>VLOOKUP(A206,ZGŁOSZENIA!A:F,5,0)</f>
        <v>M</v>
      </c>
      <c r="F206">
        <v>1940</v>
      </c>
      <c r="H206" s="4" cm="1">
        <f t="array" ref="H206">IF(OR(F206="",G206="",G206&gt;30),0,INDEX(NORMY!B$2:B$31,G206))</f>
        <v>0</v>
      </c>
    </row>
    <row r="207" spans="1:8" x14ac:dyDescent="0.3">
      <c r="A207">
        <v>374</v>
      </c>
      <c r="B207" t="str">
        <f>VLOOKUP(A207,ZGŁOSZENIA!A:F,2,0)</f>
        <v>Dominik</v>
      </c>
      <c r="C207" t="str">
        <f>VLOOKUP(A207,ZGŁOSZENIA!A:F,3,0)</f>
        <v>Kizyżek</v>
      </c>
      <c r="D207" t="str">
        <f>VLOOKUP(A207,ZGŁOSZENIA!A:F,6,0)</f>
        <v xml:space="preserve">ZST </v>
      </c>
      <c r="E207" t="str">
        <f>VLOOKUP(A207,ZGŁOSZENIA!A:F,5,0)</f>
        <v>M</v>
      </c>
      <c r="F207">
        <v>1880</v>
      </c>
      <c r="H207" s="4" cm="1">
        <f t="array" ref="H207">IF(OR(F207="",G207="",G207&gt;30),0,INDEX(NORMY!B$2:B$31,G207))</f>
        <v>0</v>
      </c>
    </row>
    <row r="208" spans="1:8" x14ac:dyDescent="0.3">
      <c r="A208">
        <v>452</v>
      </c>
      <c r="B208" t="str">
        <f>VLOOKUP(A208,ZGŁOSZENIA!A:F,2,0)</f>
        <v>Filip</v>
      </c>
      <c r="C208" t="str">
        <f>VLOOKUP(A208,ZGŁOSZENIA!A:F,3,0)</f>
        <v>Budkowski</v>
      </c>
      <c r="D208" t="str">
        <f>VLOOKUP(A208,ZGŁOSZENIA!A:F,6,0)</f>
        <v xml:space="preserve">ZST </v>
      </c>
      <c r="E208" t="str">
        <f>VLOOKUP(A208,ZGŁOSZENIA!A:F,5,0)</f>
        <v>M</v>
      </c>
      <c r="F208">
        <v>1850</v>
      </c>
      <c r="H208" s="4" cm="1">
        <f t="array" ref="H208">IF(OR(F208="",G208="",G208&gt;30),0,INDEX(NORMY!B$2:B$31,G208))</f>
        <v>0</v>
      </c>
    </row>
    <row r="209" spans="1:8" x14ac:dyDescent="0.3">
      <c r="A209">
        <v>453</v>
      </c>
      <c r="B209" t="str">
        <f>VLOOKUP(A209,ZGŁOSZENIA!A:F,2,0)</f>
        <v>Jakub</v>
      </c>
      <c r="C209" t="str">
        <f>VLOOKUP(A209,ZGŁOSZENIA!A:F,3,0)</f>
        <v>Bogucki</v>
      </c>
      <c r="D209" t="str">
        <f>VLOOKUP(A209,ZGŁOSZENIA!A:F,6,0)</f>
        <v xml:space="preserve">ZST </v>
      </c>
      <c r="E209" t="str">
        <f>VLOOKUP(A209,ZGŁOSZENIA!A:F,5,0)</f>
        <v>M</v>
      </c>
      <c r="F209">
        <v>1820</v>
      </c>
      <c r="H209" s="4" cm="1">
        <f t="array" ref="H209">IF(OR(F209="",G209="",G209&gt;30),0,INDEX(NORMY!B$2:B$31,G209))</f>
        <v>0</v>
      </c>
    </row>
    <row r="210" spans="1:8" x14ac:dyDescent="0.3">
      <c r="A210">
        <v>454</v>
      </c>
      <c r="B210" t="str">
        <f>VLOOKUP(A210,ZGŁOSZENIA!A:F,2,0)</f>
        <v>Mikołaj</v>
      </c>
      <c r="C210" t="str">
        <f>VLOOKUP(A210,ZGŁOSZENIA!A:F,3,0)</f>
        <v>Baryła</v>
      </c>
      <c r="D210" t="str">
        <f>VLOOKUP(A210,ZGŁOSZENIA!A:F,6,0)</f>
        <v xml:space="preserve">ZST </v>
      </c>
      <c r="E210" t="str">
        <f>VLOOKUP(A210,ZGŁOSZENIA!A:F,5,0)</f>
        <v>M</v>
      </c>
      <c r="F210">
        <v>1800</v>
      </c>
      <c r="H210" s="4" cm="1">
        <f t="array" ref="H210">IF(OR(F210="",G210="",G210&gt;30),0,INDEX(NORMY!B$2:B$31,G210))</f>
        <v>0</v>
      </c>
    </row>
    <row r="211" spans="1:8" x14ac:dyDescent="0.3">
      <c r="A211">
        <v>429</v>
      </c>
      <c r="B211" t="str">
        <f>VLOOKUP(A211,ZGŁOSZENIA!A:F,2,0)</f>
        <v>Benjamin</v>
      </c>
      <c r="C211" t="str">
        <f>VLOOKUP(A211,ZGŁOSZENIA!A:F,3,0)</f>
        <v>Bocaj</v>
      </c>
      <c r="D211" t="str">
        <f>VLOOKUP(A211,ZGŁOSZENIA!A:F,6,0)</f>
        <v xml:space="preserve">ZST </v>
      </c>
      <c r="E211" t="str">
        <f>VLOOKUP(A211,ZGŁOSZENIA!A:F,5,0)</f>
        <v>M</v>
      </c>
      <c r="F211">
        <v>1610</v>
      </c>
      <c r="H211" s="4" cm="1">
        <f t="array" ref="H211">IF(OR(F211="",G211="",G211&gt;30),0,INDEX(NORMY!B$2:B$31,G211))</f>
        <v>0</v>
      </c>
    </row>
    <row r="212" spans="1:8" x14ac:dyDescent="0.3">
      <c r="A212">
        <v>399</v>
      </c>
      <c r="B212" t="str">
        <f>VLOOKUP(A212,ZGŁOSZENIA!A:F,2,0)</f>
        <v>Hubert</v>
      </c>
      <c r="C212" t="str">
        <f>VLOOKUP(A212,ZGŁOSZENIA!A:F,3,0)</f>
        <v>Więcko</v>
      </c>
      <c r="D212" t="str">
        <f>VLOOKUP(A212,ZGŁOSZENIA!A:F,6,0)</f>
        <v xml:space="preserve">ZST </v>
      </c>
      <c r="E212" t="str">
        <f>VLOOKUP(A212,ZGŁOSZENIA!A:F,5,0)</f>
        <v>M</v>
      </c>
      <c r="F212">
        <v>1610</v>
      </c>
      <c r="H212" s="4" cm="1">
        <f t="array" ref="H212">IF(OR(F212="",G212="",G212&gt;30),0,INDEX(NORMY!B$2:B$31,G212))</f>
        <v>0</v>
      </c>
    </row>
  </sheetData>
  <autoFilter ref="A1:H1" xr:uid="{0E5C9BD2-A74C-45C6-A302-8AC2B8E4A071}">
    <sortState xmlns:xlrd2="http://schemas.microsoft.com/office/spreadsheetml/2017/richdata2" ref="A2:H185">
      <sortCondition ref="D1"/>
    </sortState>
  </autoFilter>
  <sortState xmlns:xlrd2="http://schemas.microsoft.com/office/spreadsheetml/2017/richdata2" ref="A2:K212">
    <sortCondition ref="E2:E212"/>
    <sortCondition descending="1" ref="F2:F212"/>
  </sortState>
  <conditionalFormatting sqref="A1:A1048576">
    <cfRule type="duplicateValues" dxfId="0" priority="1"/>
  </conditionalFormatting>
  <dataValidations count="2">
    <dataValidation type="list" allowBlank="1" showInputMessage="1" showErrorMessage="1" sqref="D1" xr:uid="{2F3A178F-C2DA-476E-8F18-6670F3FAE79D}">
      <formula1>$I$2:$I$8</formula1>
    </dataValidation>
    <dataValidation type="list" allowBlank="1" showInputMessage="1" showErrorMessage="1" sqref="E1" xr:uid="{59A4FAC7-FC6B-4FE9-A29A-1FF428909D97}">
      <formula1>H2:H3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96CCA-7C76-4DEA-8CD4-0C3200567D0C}">
  <dimension ref="A1:C21"/>
  <sheetViews>
    <sheetView tabSelected="1" workbookViewId="0">
      <selection activeCell="C9" sqref="C9"/>
    </sheetView>
  </sheetViews>
  <sheetFormatPr defaultRowHeight="14.4" x14ac:dyDescent="0.3"/>
  <cols>
    <col min="1" max="1" width="13.44140625" customWidth="1"/>
    <col min="2" max="2" width="16" customWidth="1"/>
  </cols>
  <sheetData>
    <row r="1" spans="1:3" x14ac:dyDescent="0.3">
      <c r="A1" s="5"/>
      <c r="B1" s="5" t="s">
        <v>20</v>
      </c>
      <c r="C1" s="5"/>
    </row>
    <row r="2" spans="1:3" x14ac:dyDescent="0.3">
      <c r="A2" t="s">
        <v>7</v>
      </c>
      <c r="B2" t="s">
        <v>1</v>
      </c>
      <c r="C2" t="s">
        <v>19</v>
      </c>
    </row>
    <row r="3" spans="1:3" x14ac:dyDescent="0.3">
      <c r="A3" s="1" t="s">
        <v>10</v>
      </c>
      <c r="B3" cm="1">
        <f t="array" ref="B3">SUMPRODUCT((WYNIKI!D$2:D$350=A3)*(WYNIKI!E$2:E$350="K")*(WYNIKI!H$2:H$350))</f>
        <v>50</v>
      </c>
      <c r="C3" s="4">
        <f>RANK(B3, B$3:B$9, 0)</f>
        <v>4</v>
      </c>
    </row>
    <row r="4" spans="1:3" x14ac:dyDescent="0.3">
      <c r="A4" s="2" t="s">
        <v>11</v>
      </c>
      <c r="B4" cm="1">
        <f t="array" ref="B4">SUMPRODUCT((WYNIKI!D$2:D$350=A4)*(WYNIKI!E$2:E$350="K")*WYNIKI!H$2:H$350)</f>
        <v>108</v>
      </c>
      <c r="C4" s="4">
        <f t="shared" ref="C4:C9" si="0">RANK(B4, B$3:B$9, 0)</f>
        <v>2</v>
      </c>
    </row>
    <row r="5" spans="1:3" x14ac:dyDescent="0.3">
      <c r="A5" s="1" t="s">
        <v>12</v>
      </c>
      <c r="B5" cm="1">
        <f t="array" ref="B5">SUMPRODUCT((WYNIKI!D$2:D$350=A5)*(WYNIKI!E$2:E$350="K")*WYNIKI!H$2:H$350)</f>
        <v>375</v>
      </c>
      <c r="C5" s="4">
        <f t="shared" si="0"/>
        <v>1</v>
      </c>
    </row>
    <row r="6" spans="1:3" x14ac:dyDescent="0.3">
      <c r="A6" s="2" t="s">
        <v>13</v>
      </c>
      <c r="B6">
        <v>49</v>
      </c>
      <c r="C6" s="4">
        <f t="shared" si="0"/>
        <v>5</v>
      </c>
    </row>
    <row r="7" spans="1:3" x14ac:dyDescent="0.3">
      <c r="A7" s="1" t="s">
        <v>14</v>
      </c>
      <c r="B7" cm="1">
        <f t="array" ref="B7">SUMPRODUCT((WYNIKI!D$2:D$350=A7)*(WYNIKI!E$2:E$350="K")*WYNIKI!H$2:H$350)</f>
        <v>10</v>
      </c>
      <c r="C7" s="4">
        <f t="shared" si="0"/>
        <v>6</v>
      </c>
    </row>
    <row r="8" spans="1:3" x14ac:dyDescent="0.3">
      <c r="A8" s="2" t="s">
        <v>15</v>
      </c>
      <c r="B8" cm="1">
        <f t="array" ref="B8">SUMPRODUCT((WYNIKI!D$2:D$350=A8)*(WYNIKI!E$2:E$350="K")*WYNIKI!H$2:H$350)</f>
        <v>8</v>
      </c>
      <c r="C8" s="4">
        <f t="shared" si="0"/>
        <v>7</v>
      </c>
    </row>
    <row r="9" spans="1:3" x14ac:dyDescent="0.3">
      <c r="A9" s="3" t="s">
        <v>16</v>
      </c>
      <c r="B9" cm="1">
        <f t="array" ref="B9">SUMPRODUCT((WYNIKI!D$2:D$350=A9)*(WYNIKI!E$2:E$350="K")*WYNIKI!H$2:H$350)</f>
        <v>72</v>
      </c>
      <c r="C9" s="4">
        <f t="shared" si="0"/>
        <v>3</v>
      </c>
    </row>
    <row r="13" spans="1:3" x14ac:dyDescent="0.3">
      <c r="A13" s="6"/>
      <c r="B13" s="6" t="s">
        <v>21</v>
      </c>
      <c r="C13" s="6"/>
    </row>
    <row r="14" spans="1:3" x14ac:dyDescent="0.3">
      <c r="A14" t="s">
        <v>7</v>
      </c>
      <c r="B14" t="s">
        <v>1</v>
      </c>
      <c r="C14" t="s">
        <v>19</v>
      </c>
    </row>
    <row r="15" spans="1:3" x14ac:dyDescent="0.3">
      <c r="A15" s="1" t="s">
        <v>10</v>
      </c>
      <c r="B15" cm="1">
        <f t="array" ref="B15">SUMPRODUCT((WYNIKI!D$2:D$350=A15)*(WYNIKI!E$2:E$350="M")*WYNIKI!H$2:H$350)</f>
        <v>24</v>
      </c>
      <c r="C15" s="4">
        <f>RANK(B15, B15:B$21, 0)</f>
        <v>5</v>
      </c>
    </row>
    <row r="16" spans="1:3" x14ac:dyDescent="0.3">
      <c r="A16" s="2" t="s">
        <v>11</v>
      </c>
      <c r="B16" cm="1">
        <f t="array" ref="B16">SUMPRODUCT((WYNIKI!D$2:D$350=A16)*(WYNIKI!E$2:E$350="M")*WYNIKI!H$2:H$350)</f>
        <v>154</v>
      </c>
      <c r="C16" s="4">
        <f>RANK(B16, B15:B$21, 0)</f>
        <v>3</v>
      </c>
    </row>
    <row r="17" spans="1:3" x14ac:dyDescent="0.3">
      <c r="A17" s="1" t="s">
        <v>12</v>
      </c>
      <c r="B17" cm="1">
        <f t="array" ref="B17">SUMPRODUCT((WYNIKI!D$2:D$350=A17)*(WYNIKI!E$2:E$350="M")*WYNIKI!H$2:H$350)</f>
        <v>230</v>
      </c>
      <c r="C17" s="4">
        <f>RANK(B17, B15:B$21, 0)</f>
        <v>1</v>
      </c>
    </row>
    <row r="18" spans="1:3" x14ac:dyDescent="0.3">
      <c r="A18" s="2" t="s">
        <v>13</v>
      </c>
      <c r="B18">
        <v>11</v>
      </c>
      <c r="C18" s="4">
        <f>RANK(B18, B15:B21, 0)</f>
        <v>7</v>
      </c>
    </row>
    <row r="19" spans="1:3" x14ac:dyDescent="0.3">
      <c r="A19" s="1" t="s">
        <v>14</v>
      </c>
      <c r="B19" cm="1">
        <f t="array" ref="B19">SUMPRODUCT((WYNIKI!D$2:D$350=A19)*(WYNIKI!E$2:E$350="M")*WYNIKI!H$2:H$350)</f>
        <v>155</v>
      </c>
      <c r="C19" s="4">
        <f>RANK(B19, B15:B$21, 0)</f>
        <v>2</v>
      </c>
    </row>
    <row r="20" spans="1:3" x14ac:dyDescent="0.3">
      <c r="A20" s="2" t="s">
        <v>15</v>
      </c>
      <c r="B20" cm="1">
        <f t="array" ref="B20">SUMPRODUCT((WYNIKI!D$2:D$350=A20)*(WYNIKI!E$2:E$350="M")*WYNIKI!H$2:H$350)</f>
        <v>13</v>
      </c>
      <c r="C20" s="4">
        <f>RANK(B20, B15:B$21, 0)</f>
        <v>6</v>
      </c>
    </row>
    <row r="21" spans="1:3" x14ac:dyDescent="0.3">
      <c r="A21" s="3" t="s">
        <v>16</v>
      </c>
      <c r="B21" cm="1">
        <f t="array" ref="B21">SUMPRODUCT((WYNIKI!D$2:D$350=A21)*(WYNIKI!E$2:E$350="M")*WYNIKI!H$2:H$350)</f>
        <v>36</v>
      </c>
      <c r="C21" s="4">
        <f>RANK(B21, B15:B$21, 0)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NORMY</vt:lpstr>
      <vt:lpstr>ZGŁOSZENIA</vt:lpstr>
      <vt:lpstr>WYNIKI</vt:lpstr>
      <vt:lpstr>KLASYFIKACJA SZKÓŁ</vt:lpstr>
      <vt:lpstr>Punkty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Książek - AD</dc:creator>
  <cp:lastModifiedBy>Patryk Jagłowski - AD</cp:lastModifiedBy>
  <cp:lastPrinted>2026-04-21T08:17:37Z</cp:lastPrinted>
  <dcterms:created xsi:type="dcterms:W3CDTF">2026-04-20T07:19:24Z</dcterms:created>
  <dcterms:modified xsi:type="dcterms:W3CDTF">2026-04-30T11:50:19Z</dcterms:modified>
</cp:coreProperties>
</file>